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990" tabRatio="691" activeTab="2"/>
  </bookViews>
  <sheets>
    <sheet name="Parcours" sheetId="11" r:id="rId1"/>
    <sheet name="Camping Lot" sheetId="4" r:id="rId2"/>
    <sheet name="Gites" sheetId="5" r:id="rId3"/>
    <sheet name="Festivals&amp;lieux" sheetId="2" r:id="rId4"/>
    <sheet name="Param" sheetId="1" r:id="rId5"/>
  </sheets>
  <definedNames>
    <definedName name="_xlnm.Print_Titles" localSheetId="1">'Camping Lot'!$2:$2</definedName>
    <definedName name="_xlnm.Print_Titles" localSheetId="2">Gites!$2:$2</definedName>
    <definedName name="Nombre_personnes">Param!$C$5</definedName>
    <definedName name="_xlnm.Print_Area" localSheetId="1">'Camping Lot'!$B$2:$V$37</definedName>
    <definedName name="_xlnm.Print_Area" localSheetId="2">Gites!$B$2:$N$25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1" l="1"/>
  <c r="B7" i="11"/>
  <c r="B8" i="11"/>
  <c r="B9" i="11"/>
  <c r="B10" i="11"/>
  <c r="B11" i="11"/>
  <c r="B12" i="11"/>
  <c r="B13" i="11"/>
  <c r="B14" i="11"/>
  <c r="B15" i="11"/>
  <c r="B16" i="11"/>
  <c r="B4" i="11"/>
  <c r="B5" i="11"/>
  <c r="B3" i="11"/>
  <c r="C5" i="1" l="1"/>
  <c r="E19" i="11"/>
  <c r="L6" i="5" l="1"/>
  <c r="M6" i="5" s="1"/>
  <c r="L5" i="5"/>
  <c r="M5" i="5" s="1"/>
  <c r="L15" i="5"/>
  <c r="M15" i="5" s="1"/>
  <c r="L17" i="5"/>
  <c r="M17" i="5" s="1"/>
  <c r="L33" i="5"/>
  <c r="M33" i="5" s="1"/>
  <c r="L74" i="5" l="1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4" i="5"/>
  <c r="L43" i="5"/>
  <c r="L42" i="5"/>
  <c r="L41" i="5"/>
  <c r="L4" i="5"/>
  <c r="L3" i="5"/>
  <c r="L37" i="5"/>
  <c r="L36" i="5"/>
  <c r="L35" i="5"/>
  <c r="L39" i="5"/>
  <c r="L38" i="5"/>
  <c r="L40" i="5"/>
  <c r="L21" i="5"/>
  <c r="L20" i="5"/>
  <c r="L19" i="5"/>
  <c r="L32" i="5"/>
  <c r="L31" i="5"/>
  <c r="L30" i="5"/>
  <c r="L29" i="5"/>
  <c r="L28" i="5"/>
  <c r="L34" i="5"/>
  <c r="L27" i="5"/>
  <c r="L26" i="5"/>
  <c r="L25" i="5"/>
  <c r="L24" i="5"/>
  <c r="L23" i="5"/>
  <c r="L10" i="5"/>
  <c r="L9" i="5"/>
  <c r="L8" i="5"/>
  <c r="L13" i="5"/>
  <c r="L11" i="5"/>
  <c r="L12" i="5"/>
  <c r="L14" i="5"/>
  <c r="L22" i="5"/>
  <c r="L16" i="5"/>
  <c r="L45" i="5"/>
  <c r="L18" i="5"/>
  <c r="O39" i="4"/>
  <c r="P39" i="4" s="1"/>
  <c r="Q40" i="4"/>
  <c r="O40" i="4"/>
  <c r="P40" i="4" s="1"/>
  <c r="O41" i="4"/>
  <c r="P41" i="4" s="1"/>
  <c r="Q42" i="4"/>
  <c r="O42" i="4"/>
  <c r="P42" i="4" s="1"/>
  <c r="O22" i="4"/>
  <c r="Q22" i="4" s="1"/>
  <c r="O21" i="4"/>
  <c r="P21" i="4" s="1"/>
  <c r="O19" i="4"/>
  <c r="P19" i="4" s="1"/>
  <c r="P22" i="4" l="1"/>
  <c r="Q21" i="4"/>
  <c r="Q19" i="4"/>
  <c r="Q41" i="4"/>
  <c r="Q39" i="4"/>
  <c r="M39" i="5" l="1"/>
  <c r="M38" i="5"/>
  <c r="M40" i="5"/>
  <c r="M21" i="5" l="1"/>
  <c r="M20" i="5"/>
  <c r="M23" i="5" l="1"/>
  <c r="M24" i="5"/>
  <c r="M25" i="5"/>
  <c r="M26" i="5"/>
  <c r="M36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4" i="5"/>
  <c r="M43" i="5"/>
  <c r="M19" i="5"/>
  <c r="M32" i="5"/>
  <c r="M31" i="5"/>
  <c r="M30" i="5"/>
  <c r="M29" i="5"/>
  <c r="M28" i="5"/>
  <c r="M34" i="5"/>
  <c r="M27" i="5"/>
  <c r="M37" i="5"/>
  <c r="M4" i="5"/>
  <c r="M42" i="5"/>
  <c r="M41" i="5"/>
  <c r="M3" i="5"/>
  <c r="M8" i="5"/>
  <c r="M13" i="5"/>
  <c r="M22" i="5"/>
  <c r="M18" i="5"/>
  <c r="M16" i="5"/>
  <c r="M45" i="5"/>
  <c r="Q71" i="4"/>
  <c r="O71" i="4"/>
  <c r="P71" i="4" s="1"/>
  <c r="Q70" i="4"/>
  <c r="O70" i="4"/>
  <c r="P70" i="4" s="1"/>
  <c r="Q69" i="4"/>
  <c r="O69" i="4"/>
  <c r="P69" i="4" s="1"/>
  <c r="Q68" i="4"/>
  <c r="O68" i="4"/>
  <c r="P68" i="4" s="1"/>
  <c r="Q67" i="4"/>
  <c r="O67" i="4"/>
  <c r="P67" i="4" s="1"/>
  <c r="Q66" i="4"/>
  <c r="O66" i="4"/>
  <c r="P66" i="4" s="1"/>
  <c r="Q65" i="4"/>
  <c r="O65" i="4"/>
  <c r="P65" i="4" s="1"/>
  <c r="Q64" i="4"/>
  <c r="O64" i="4"/>
  <c r="P64" i="4" s="1"/>
  <c r="Q63" i="4"/>
  <c r="O63" i="4"/>
  <c r="P63" i="4" s="1"/>
  <c r="Q62" i="4"/>
  <c r="O62" i="4"/>
  <c r="P62" i="4" s="1"/>
  <c r="Q61" i="4"/>
  <c r="O61" i="4"/>
  <c r="P61" i="4" s="1"/>
  <c r="Q60" i="4"/>
  <c r="O60" i="4"/>
  <c r="P60" i="4" s="1"/>
  <c r="Q59" i="4"/>
  <c r="O59" i="4"/>
  <c r="P59" i="4" s="1"/>
  <c r="Q58" i="4"/>
  <c r="O58" i="4"/>
  <c r="P58" i="4" s="1"/>
  <c r="Q57" i="4"/>
  <c r="O57" i="4"/>
  <c r="P57" i="4" s="1"/>
  <c r="Q56" i="4"/>
  <c r="O56" i="4"/>
  <c r="P56" i="4" s="1"/>
  <c r="Q55" i="4"/>
  <c r="O55" i="4"/>
  <c r="P55" i="4" s="1"/>
  <c r="Q54" i="4"/>
  <c r="O54" i="4"/>
  <c r="P54" i="4" s="1"/>
  <c r="Q53" i="4"/>
  <c r="O53" i="4"/>
  <c r="P53" i="4" s="1"/>
  <c r="Q52" i="4"/>
  <c r="O52" i="4"/>
  <c r="P52" i="4" s="1"/>
  <c r="Q51" i="4"/>
  <c r="O51" i="4"/>
  <c r="P51" i="4" s="1"/>
  <c r="Q50" i="4"/>
  <c r="O50" i="4"/>
  <c r="P50" i="4" s="1"/>
  <c r="Q49" i="4"/>
  <c r="O49" i="4"/>
  <c r="P49" i="4" s="1"/>
  <c r="Q48" i="4"/>
  <c r="O48" i="4"/>
  <c r="P48" i="4" s="1"/>
  <c r="Q47" i="4"/>
  <c r="O47" i="4"/>
  <c r="P47" i="4" s="1"/>
  <c r="Q46" i="4"/>
  <c r="O46" i="4"/>
  <c r="P46" i="4" s="1"/>
  <c r="Q45" i="4"/>
  <c r="O45" i="4"/>
  <c r="P45" i="4" s="1"/>
  <c r="Q44" i="4"/>
  <c r="O44" i="4"/>
  <c r="P44" i="4" s="1"/>
  <c r="Q43" i="4"/>
  <c r="O43" i="4"/>
  <c r="P43" i="4" s="1"/>
  <c r="Q20" i="4"/>
  <c r="O20" i="4"/>
  <c r="P20" i="4" s="1"/>
  <c r="Q5" i="4"/>
  <c r="O5" i="4"/>
  <c r="P5" i="4" s="1"/>
  <c r="Q4" i="4"/>
  <c r="O4" i="4"/>
  <c r="P4" i="4" s="1"/>
  <c r="Q3" i="4"/>
  <c r="O3" i="4"/>
  <c r="P3" i="4" s="1"/>
  <c r="Q7" i="4"/>
  <c r="O7" i="4"/>
  <c r="P7" i="4" s="1"/>
  <c r="Q6" i="4"/>
  <c r="O6" i="4"/>
  <c r="P6" i="4" s="1"/>
  <c r="O8" i="4"/>
  <c r="P8" i="4" s="1"/>
  <c r="O9" i="4"/>
  <c r="P9" i="4" s="1"/>
  <c r="Q11" i="4"/>
  <c r="O11" i="4"/>
  <c r="P11" i="4" s="1"/>
  <c r="Q10" i="4"/>
  <c r="O10" i="4"/>
  <c r="P10" i="4" s="1"/>
  <c r="Q13" i="4"/>
  <c r="O13" i="4"/>
  <c r="P13" i="4" s="1"/>
  <c r="O12" i="4"/>
  <c r="P12" i="4" s="1"/>
  <c r="Q14" i="4"/>
  <c r="O14" i="4"/>
  <c r="P14" i="4" s="1"/>
  <c r="O15" i="4"/>
  <c r="P15" i="4" s="1"/>
  <c r="Q17" i="4"/>
  <c r="O17" i="4"/>
  <c r="P17" i="4" s="1"/>
  <c r="Q16" i="4"/>
  <c r="O16" i="4"/>
  <c r="P16" i="4" s="1"/>
  <c r="O18" i="4"/>
  <c r="P18" i="4" s="1"/>
  <c r="O23" i="4"/>
  <c r="P23" i="4" s="1"/>
  <c r="O29" i="4"/>
  <c r="P29" i="4" s="1"/>
  <c r="O31" i="4"/>
  <c r="P31" i="4" s="1"/>
  <c r="O33" i="4"/>
  <c r="P33" i="4" s="1"/>
  <c r="O32" i="4"/>
  <c r="P32" i="4" s="1"/>
  <c r="O34" i="4"/>
  <c r="P34" i="4" s="1"/>
  <c r="O37" i="4"/>
  <c r="Q37" i="4" s="1"/>
  <c r="O35" i="4"/>
  <c r="P35" i="4" s="1"/>
  <c r="O36" i="4"/>
  <c r="P36" i="4" s="1"/>
  <c r="O38" i="4"/>
  <c r="P38" i="4" s="1"/>
  <c r="O30" i="4"/>
  <c r="Q30" i="4" s="1"/>
  <c r="O24" i="4"/>
  <c r="Q24" i="4" s="1"/>
  <c r="O26" i="4"/>
  <c r="Q26" i="4" s="1"/>
  <c r="O25" i="4"/>
  <c r="Q25" i="4" s="1"/>
  <c r="O27" i="4"/>
  <c r="Q27" i="4" s="1"/>
  <c r="O28" i="4"/>
  <c r="P28" i="4" s="1"/>
  <c r="Q9" i="4" l="1"/>
  <c r="Q8" i="4"/>
  <c r="Q12" i="4"/>
  <c r="Q15" i="4"/>
  <c r="Q18" i="4"/>
  <c r="Q23" i="4"/>
  <c r="Q34" i="4"/>
  <c r="Q32" i="4"/>
  <c r="Q33" i="4"/>
  <c r="Q31" i="4"/>
  <c r="Q29" i="4"/>
  <c r="M35" i="5"/>
  <c r="P25" i="4"/>
  <c r="Q28" i="4"/>
  <c r="M12" i="5"/>
  <c r="M11" i="5"/>
  <c r="Q35" i="4"/>
  <c r="M14" i="5"/>
  <c r="Q36" i="4"/>
  <c r="P26" i="4"/>
  <c r="P27" i="4"/>
  <c r="Q38" i="4"/>
  <c r="P37" i="4"/>
  <c r="P24" i="4"/>
  <c r="P30" i="4"/>
</calcChain>
</file>

<file path=xl/sharedStrings.xml><?xml version="1.0" encoding="utf-8"?>
<sst xmlns="http://schemas.openxmlformats.org/spreadsheetml/2006/main" count="546" uniqueCount="362">
  <si>
    <t>Ville</t>
  </si>
  <si>
    <t>Adresse</t>
  </si>
  <si>
    <t>Téléphone</t>
  </si>
  <si>
    <t>URL</t>
  </si>
  <si>
    <t>Etoiles</t>
  </si>
  <si>
    <t>Emplacement</t>
  </si>
  <si>
    <t>Nb pers, dans  forfait</t>
  </si>
  <si>
    <t>Pers supp</t>
  </si>
  <si>
    <t>Elec</t>
  </si>
  <si>
    <t>Taxe séjour</t>
  </si>
  <si>
    <t>Voiture</t>
  </si>
  <si>
    <t>Frais dossier</t>
  </si>
  <si>
    <t>Coût / Nuité</t>
  </si>
  <si>
    <t>Coût / 
pers</t>
  </si>
  <si>
    <t>Coût / 
étoile</t>
  </si>
  <si>
    <t>Nb 
empl,</t>
  </si>
  <si>
    <t>Piscine</t>
  </si>
  <si>
    <t>Cabanne 
toilée</t>
  </si>
  <si>
    <t>Locatifs</t>
  </si>
  <si>
    <t>***</t>
  </si>
  <si>
    <t>**</t>
  </si>
  <si>
    <t>Non</t>
  </si>
  <si>
    <t>Oui</t>
  </si>
  <si>
    <t>****</t>
  </si>
  <si>
    <t>*</t>
  </si>
  <si>
    <t>Commentaire</t>
  </si>
  <si>
    <t>Auduteau</t>
  </si>
  <si>
    <t>Barbut</t>
  </si>
  <si>
    <t>Maryline</t>
  </si>
  <si>
    <t>Nombre personnes</t>
  </si>
  <si>
    <t>Type</t>
  </si>
  <si>
    <t>Total</t>
  </si>
  <si>
    <t>Km</t>
  </si>
  <si>
    <t>Etape soir</t>
  </si>
  <si>
    <t>date</t>
  </si>
  <si>
    <t>Cahors</t>
  </si>
  <si>
    <t>Camping Rivière de Cabessut
1180 Rue de la Riviere, 46000 Cahors</t>
  </si>
  <si>
    <t>05 65 30 06 30</t>
  </si>
  <si>
    <t>13 MH</t>
  </si>
  <si>
    <t xml:space="preserve">Les Reflets du Quercy
Mas de Bastide
46150 CRAYSSAC </t>
  </si>
  <si>
    <t>05 65 30 00 27
reflets-du-quercy@campeole.com</t>
  </si>
  <si>
    <t>Caix Base Nautique "Aux Quatre Vins"
Caix, 46140 Luzech</t>
  </si>
  <si>
    <t>05 65 21 07 86</t>
  </si>
  <si>
    <t>Crayssac</t>
  </si>
  <si>
    <t>Nom
Adresse</t>
  </si>
  <si>
    <t>Camping Camp Municipal Les Berges De Caix
Rue Antoine de Luzech, 
46140 Luzech</t>
  </si>
  <si>
    <t>05 65 30 72 32</t>
  </si>
  <si>
    <t>Luzech</t>
  </si>
  <si>
    <t>Prayssac</t>
  </si>
  <si>
    <t>Camping de la Source
La Rivière de Meymes, 
46220 Prayssac</t>
  </si>
  <si>
    <t>05 65 22 43 92</t>
  </si>
  <si>
    <t>Camping La Chenerai
Parc naturel régional des Causses du Quercy, 
46090 Vers</t>
  </si>
  <si>
    <t>Vers</t>
  </si>
  <si>
    <t>05 65 31 40 29
lacheneraie@free.fr</t>
  </si>
  <si>
    <t>CAMPING MUNICIPAL de l'Arquette
Parc naturel régional des Causses du Quercy, L'Arquette, 
46090 Vers</t>
  </si>
  <si>
    <t>06 33 65 06 23
 tel. mairie : 05 65 31 42 59</t>
  </si>
  <si>
    <t>Saint Gery</t>
  </si>
  <si>
    <t>05 65 31 40 08</t>
  </si>
  <si>
    <t>Camping Camp Municipal La peupleraie
RD 10, RD 662, 
46330 Saint-géry</t>
  </si>
  <si>
    <t>Camping de la Plage
Parc naturel régional des Causses du Quercy, 
46330 Saint-Cirq-Lapopie</t>
  </si>
  <si>
    <t>Saint-Cirq-Lapopie</t>
  </si>
  <si>
    <t>05 65 30 29 51</t>
  </si>
  <si>
    <t>Camping de la Plage tente dortoir</t>
  </si>
  <si>
    <t>05 65 31 23 39</t>
  </si>
  <si>
    <t>Camping Ruisseau du Treil
Parc naturel régional des Causses du Quercy, 
46160 LARNAGOL</t>
  </si>
  <si>
    <t>Larnagol</t>
  </si>
  <si>
    <t>http://www.chateau-cenevieres.com/en/</t>
  </si>
  <si>
    <t>http://www.saint-cirqlapopie.com/</t>
  </si>
  <si>
    <t>Saint Cirq</t>
  </si>
  <si>
    <t>Château de Mercuès</t>
  </si>
  <si>
    <t>Salvagnac-Cajarc</t>
  </si>
  <si>
    <t>05 65 40 64 45</t>
  </si>
  <si>
    <t>Camping Le Plan D'eau Le terriol
Rd 24, 
12260 Salvagnac-Cajarc</t>
  </si>
  <si>
    <t>35€ /4</t>
  </si>
  <si>
    <t>Bungalo cycliste 11 / pers</t>
  </si>
  <si>
    <t>Carjac</t>
  </si>
  <si>
    <t>Festival des Nations à Cajarc</t>
  </si>
  <si>
    <r>
      <t>Le Festival International de Folklore, c’est le 2</t>
    </r>
    <r>
      <rPr>
        <vertAlign val="superscript"/>
        <sz val="11"/>
        <color theme="1"/>
        <rFont val="Calibri"/>
        <family val="2"/>
        <scheme val="minor"/>
      </rPr>
      <t>ème</t>
    </r>
    <r>
      <rPr>
        <sz val="11"/>
        <color theme="1"/>
        <rFont val="Calibri"/>
        <family val="2"/>
        <scheme val="minor"/>
      </rPr>
      <t xml:space="preserve"> samedi du mois d’août (le seul festival de ce genre dans le Lot).</t>
    </r>
  </si>
  <si>
    <t>Le prochain festival Africajarc (invitation aux cultures d’Afrique : musique, cinéma, arts plastiques, etc.), c’est du 20 au 23 juillet 2017.</t>
  </si>
  <si>
    <t>Africajarc 2017</t>
  </si>
  <si>
    <t>CARJAC</t>
  </si>
  <si>
    <t>Camping "Les Cournoulises"
D662, 
46160 Montbrun</t>
  </si>
  <si>
    <t>06 15 53 00 58</t>
  </si>
  <si>
    <t>Tipi : 65€
Gite : 54€</t>
  </si>
  <si>
    <t>tip 4 pers, gite 2 pers
Loc canoe</t>
  </si>
  <si>
    <t>Montbrun</t>
  </si>
  <si>
    <t>Camping du Causse
Mejos, 
12260 Ambeyrac</t>
  </si>
  <si>
    <t>Cuisine, salle commune</t>
  </si>
  <si>
    <t>05 65 81 74 48
06 50 24 94 05</t>
  </si>
  <si>
    <t>Capdenac</t>
  </si>
  <si>
    <t>La ville accueille tous les ans des festivals de renom : Les Arts de la rue, Derrière Le Hublot, Festival de Querbes, Cinéma Art et Essai…</t>
  </si>
  <si>
    <t xml:space="preserve">La gare, le pont Eiffel, les 3 tunnels (fluvial, routier et ferroviaire), l’église Notre-Dame des Voyageurs, Patrimoine Architectural du XIXe et début XXe </t>
  </si>
  <si>
    <t>Aire CAMPING-CAR PARK de Capdenac
Boulevard Paul Ramadier, 
12700 Capdenac-Gare</t>
  </si>
  <si>
    <t>01 83 64 69 21</t>
  </si>
  <si>
    <t>Ambeyrac</t>
  </si>
  <si>
    <t>Capdenac-Gare</t>
  </si>
  <si>
    <t>Camping de Roquelongue
Roquelongue, 
12300 Boisse-Penchot</t>
  </si>
  <si>
    <t>05 65 63 39 67</t>
  </si>
  <si>
    <t>Camping Beau Rivage
12300 Livinhac-le-Haut</t>
  </si>
  <si>
    <t>05 65 63 37 59</t>
  </si>
  <si>
    <t>Camping La Plaine
D42, 12300 Saint-Parthem</t>
  </si>
  <si>
    <t>Festival "Le Chaînon Manquant" à Capdenac</t>
  </si>
  <si>
    <t>Son et lumière "Hier un village" à Flagnac</t>
  </si>
  <si>
    <t>Flagnac</t>
  </si>
  <si>
    <t>Camping de Coursavy
Coursavy, 15340 Cassaniouze</t>
  </si>
  <si>
    <t>04 71 49 97 70</t>
  </si>
  <si>
    <t>05 65 64 05 24</t>
  </si>
  <si>
    <t>Camping Les Catalpas
Chemin de la Plaine de Condat, 
47500 Fumel</t>
  </si>
  <si>
    <t>05 53 71 11 99</t>
  </si>
  <si>
    <t>Spécial vélo tarif à 15€</t>
  </si>
  <si>
    <t>Village-camping Les Vignes
Lieu-dit Le Méoure, 
46700 Puy-l'Évêque</t>
  </si>
  <si>
    <t>05 65 30 81 72</t>
  </si>
  <si>
    <t>Camping le Ch'Timi
La Roque, 
46700 Touzac</t>
  </si>
  <si>
    <t>05 65 36 52 36</t>
  </si>
  <si>
    <t>Camping Le Clos Bouyssac
D65, 46700 Touzac</t>
  </si>
  <si>
    <t xml:space="preserve"> 05 65 36 52 21</t>
  </si>
  <si>
    <t>Puy-l'Évêque</t>
  </si>
  <si>
    <t>LE DOMAINE DE GUILLALMES
Chemin de la Plaine de Condat, 
47500 Condat</t>
  </si>
  <si>
    <t>05 53 71 01 99</t>
  </si>
  <si>
    <t>Camping Car mais Mas à louer</t>
  </si>
  <si>
    <t>Camping Berges du Lot
Avenue de la Myre Mory, 
47140 Saint-Sylvestre-sur-Lot</t>
  </si>
  <si>
    <t>Saint-Sylvestre-sur-Lot</t>
  </si>
  <si>
    <t>05 53 41 22 23</t>
  </si>
  <si>
    <t>http://www.vallee-lot-47.eu/les-hebergements-collectifs,263</t>
  </si>
  <si>
    <t>Gites Collectif</t>
  </si>
  <si>
    <t>Camping le Sablon
Rabachou, 
47140 Saint-Sylvestre-sur-Lot</t>
  </si>
  <si>
    <t>58-65€</t>
  </si>
  <si>
    <t>05 53 41 37 74
06 82 81 50 92</t>
  </si>
  <si>
    <t>Camping Lot et Bastides
Allée de Malbentre, 
47300 Pujols</t>
  </si>
  <si>
    <t>Villeneuve s/lot</t>
  </si>
  <si>
    <t>05 53 36 86 79</t>
  </si>
  <si>
    <t>9€/pers</t>
  </si>
  <si>
    <t>Domaine Ramonjavel
Domaine Ramonjavel, 
47260 Fongrave</t>
  </si>
  <si>
    <t>05 53 01 32 98</t>
  </si>
  <si>
    <t>Chambre d'hote 75 à 95€</t>
  </si>
  <si>
    <t xml:space="preserve"> - 4 tentes bois et toiles "canada", 2 tentes groupes, 2 tentes "bivouac" </t>
  </si>
  <si>
    <t>St Livrade s/lot</t>
  </si>
  <si>
    <t>Camping du Bosc
Lieu dit Le Bosc - D911, 
47110 Le Temple-sur-Lot</t>
  </si>
  <si>
    <t>05 53 01 06 13</t>
  </si>
  <si>
    <t>Camping de Gazaille
Rue du Lot - plage, 
47110 Le Temple-sur-Lot</t>
  </si>
  <si>
    <t>Le Temple-sur-Lot</t>
  </si>
  <si>
    <t>Commanderie templier</t>
  </si>
  <si>
    <t>Camping Camp Municipal Robinson
113 N Route nationale, 
47320 Clairac</t>
  </si>
  <si>
    <t>05 53 79 02 28</t>
  </si>
  <si>
    <t>Camping de Clairac Lot et Garonne 47
Rue du couloume, 
47320 Clairac</t>
  </si>
  <si>
    <t>05 53 79 92 24</t>
  </si>
  <si>
    <t>1 seul à 36€ / 4P</t>
  </si>
  <si>
    <t>Camping Municipal du Vieux Moulin
Route de Villeneuve, 
47190 Aiguillon</t>
  </si>
  <si>
    <t>Clairac</t>
  </si>
  <si>
    <t>Aiguillon</t>
  </si>
  <si>
    <t>05 53 79 61 43</t>
  </si>
  <si>
    <t>Municipale</t>
  </si>
  <si>
    <t>camping du lac damazan lot et garonne
47160 Saint-Pierre-de-Buzet</t>
  </si>
  <si>
    <t>05 53 89 74 36</t>
  </si>
  <si>
    <t>Bastide du 13ème siècle</t>
  </si>
  <si>
    <t>Damazan</t>
  </si>
  <si>
    <t>Son château et son parc, l'histoire du roi Henri IV, son marché traditionnel du samedi matin</t>
  </si>
  <si>
    <t>Nérac</t>
  </si>
  <si>
    <t>Bastide du 13ème siècle et son église du 12ème siècle</t>
  </si>
  <si>
    <t>Vianne</t>
  </si>
  <si>
    <t>Lac</t>
  </si>
  <si>
    <t>Poney-Club de la Marsale
47300 - VILLENEUVE-SUR-LOT</t>
  </si>
  <si>
    <t>05 53 70 72 07
06 81 44 65 42</t>
  </si>
  <si>
    <t>Centre d'accueil municipal de Moncany
Avenue Léon Blum
47500 - FUMEL</t>
  </si>
  <si>
    <t>Peti dej</t>
  </si>
  <si>
    <t>Px / pers</t>
  </si>
  <si>
    <t>NB places</t>
  </si>
  <si>
    <t>Drap et linge compris
RDC
    3 chambres à 2 lits dont 2 aménagées pour les personnes à mobilité réduite
    4 chambres à 4 lits
    5 chambres à 3 lits
Etage :
    4 chambres à 4 lits
    8 chambres à 3 lits</t>
  </si>
  <si>
    <t>2 groupes de 25</t>
  </si>
  <si>
    <t>Repas</t>
  </si>
  <si>
    <t>Px / Nuité hors repas</t>
  </si>
  <si>
    <t xml:space="preserve">Relais du Randonneur
Le Bourg
47370 - THEZAC </t>
  </si>
  <si>
    <t>Fumel</t>
  </si>
  <si>
    <t>Mairie de Thézac, propriétaire gîte communal : +33 5 53 40 79 99
M. Jean Luc MUCHA, Maire : +33 5 53 40 71 92
M. Alain TERRAL : +33 5 53 40 76 85
Port. M. Alain TERRAL, responsable gîte communal : +33 6 48 95 28 60
Port. M. Jean Luc MUCHA, Maire : +33 6 77 10 20 26</t>
  </si>
  <si>
    <t>Salle d'accueil et de restauration de 18 m² avec kitchenette, micro-ondes, frigo lave-vaisselle, point alimentation de dépannage, (sucre, café, thé, conserves)
Chauffage
Wifi 
Taxe de séjour : 0,70 €</t>
  </si>
  <si>
    <t>MFR IFASENS Formations
Allées de Comarque 
47260 Castelmoron-sur-Lot</t>
  </si>
  <si>
    <t>33 5 53 84 43 97</t>
  </si>
  <si>
    <t>Le temple s/lot</t>
  </si>
  <si>
    <t>33 chambres
cuisine à dispo
Minimum 20 personnes pour un groupe</t>
  </si>
  <si>
    <t>La vigneraie</t>
  </si>
  <si>
    <t>05.53.83.22.58</t>
  </si>
  <si>
    <t>6 chambres de 2 à 3 pers
1 Chambre 2 épis 60€ 2 pers
1 studio 2 pers</t>
  </si>
  <si>
    <t>Gites Collectif dans le lot</t>
  </si>
  <si>
    <t>Gite</t>
  </si>
  <si>
    <t>Centre formation</t>
  </si>
  <si>
    <t>Gite étape</t>
  </si>
  <si>
    <t>Centre acceuil</t>
  </si>
  <si>
    <t>Haras</t>
  </si>
  <si>
    <t>Les Mages</t>
  </si>
  <si>
    <t>Anniversaire</t>
  </si>
  <si>
    <t>Arrivée camp de base</t>
  </si>
  <si>
    <t>A voir</t>
  </si>
  <si>
    <t>Les gites de Marie</t>
  </si>
  <si>
    <t xml:space="preserve">05 53 87 23 00 </t>
  </si>
  <si>
    <t>Chambre hote</t>
  </si>
  <si>
    <t>40 à 80 le gite. Chambres de 2 dont 1 à 3</t>
  </si>
  <si>
    <t>Saint Laurent</t>
  </si>
  <si>
    <t>2 personnes</t>
  </si>
  <si>
    <t>Nerac</t>
  </si>
  <si>
    <t>5 chambre d'hote et 1 suite</t>
  </si>
  <si>
    <t>4 chambre d'hote et 1 studio</t>
  </si>
  <si>
    <t>1 ch 2p, 8 ch de 3 et 1 appart (88,108, 160)</t>
  </si>
  <si>
    <t xml:space="preserve"> Moulin Des Tours
Chemin De Maison Blanche
Nérac 47600</t>
  </si>
  <si>
    <t>La Tour de Brazalem
 Isabelle Pope
3 rue de l'école
Nérac 47600</t>
  </si>
  <si>
    <t>Domaine du Cauze
BURGAN CHANTAL
domaine du cauze
Nérac 47600</t>
  </si>
  <si>
    <t xml:space="preserve"> 0553655444
0681347853</t>
  </si>
  <si>
    <t>a 3 Km de nerac</t>
  </si>
  <si>
    <t>Domaine de Lislebonne
Route de Mézin, 47600 Reaup</t>
  </si>
  <si>
    <t>05 53 65 65 28</t>
  </si>
  <si>
    <t>Cap Cauderoue
Cap Cauderoue, 47230 Barbaste</t>
  </si>
  <si>
    <t>05 53 65 52 74</t>
  </si>
  <si>
    <t>Nuit dans Tipi à 6 KM de Nerac</t>
  </si>
  <si>
    <t>Castelculier</t>
  </si>
  <si>
    <t xml:space="preserve">Domaine du Château d'Allot
 Château D'Allot- D443 47550  BOE </t>
  </si>
  <si>
    <t>06 89 15 86 15</t>
  </si>
  <si>
    <t>Camping A La Ferme Lou Cornal
Lieu dit Au Cornal 47270 St Pierre de Clairac</t>
  </si>
  <si>
    <t>06.28.06.05.92. (Nadège) ou 06.48.22.27.56 ( Sébastien)</t>
  </si>
  <si>
    <t xml:space="preserve">Castelculier
St Pierre de Clairac </t>
  </si>
  <si>
    <t>05 53 87 50 89</t>
  </si>
  <si>
    <t>le Moulin de Mellet
D107, 47450 Saint-Hilaire-de-Lusignan</t>
  </si>
  <si>
    <t>Chambre Roy
2 Rue Jules Ferry, 47320 Clairac</t>
  </si>
  <si>
    <t>06 86 82 00 39</t>
  </si>
  <si>
    <t>Lamothe</t>
  </si>
  <si>
    <t>Moissac</t>
  </si>
  <si>
    <t>Puy l'évéque</t>
  </si>
  <si>
    <t>Puy l'eveque</t>
  </si>
  <si>
    <t>Le village-club "l'Evasion"
Lieu-dit Le Méoure, 46700 Puy-l'Évêque</t>
  </si>
  <si>
    <t xml:space="preserve">05 65 30 81 72 </t>
  </si>
  <si>
    <t>Puy l'évèque</t>
  </si>
  <si>
    <t>Les gîtes municipaux</t>
  </si>
  <si>
    <t>2x2 + 1</t>
  </si>
  <si>
    <t xml:space="preserve">Domaine de l'ameillée
Impasse l'ameillée - 46700 Puy-l'Evêque  </t>
  </si>
  <si>
    <t>Tél : 05 65 22 78 38</t>
  </si>
  <si>
    <t>3 chmbres</t>
  </si>
  <si>
    <t xml:space="preserve">Maison Delmas
James Wilson-Powell
Rue de Docteur Rouma
46700 Puy-l'Evêque </t>
  </si>
  <si>
    <t xml:space="preserve">05 65 21 15 59 </t>
  </si>
  <si>
    <t>3 chambres</t>
  </si>
  <si>
    <t>Maison Rouma
Mme et M. Ann et Bill Arnett
2 rue du Docteur Rouma - 46700 Puy-l'Evêque
Tél : 05 65 36 59 39</t>
  </si>
  <si>
    <t>Saint cirq Lapopie</t>
  </si>
  <si>
    <t xml:space="preserve">Hôtel Henry II
23 Rue Docteur Rouma
46700 Puy-l’Évêque </t>
  </si>
  <si>
    <t>09 70 35 17 37</t>
  </si>
  <si>
    <t>Hôtel</t>
  </si>
  <si>
    <t>42à56€ chambre double
Demi pênsion (repas soir + petit dej) : 46 à 58 €
Soirée étape 65€
Lit supplémentaire : 7€</t>
  </si>
  <si>
    <t>Chez Jean-Xavier</t>
  </si>
  <si>
    <t>Jean-Xavier</t>
  </si>
  <si>
    <t>Thezac</t>
  </si>
  <si>
    <t>5 hébergements en dur + 4 campings</t>
  </si>
  <si>
    <t>A réserver d'urgence</t>
  </si>
  <si>
    <t>A réserver d'urgence pour le Mobil Home</t>
  </si>
  <si>
    <t xml:space="preserve">Pech-Merle
Gîte d'Etape de St Cirq Lapopie
Le Bourg
46330 Saint-Cirq-Lapopie </t>
  </si>
  <si>
    <t xml:space="preserve">05 65 30 29 04
06 87 43 62 64 </t>
  </si>
  <si>
    <t>St Cirq Lapopie</t>
  </si>
  <si>
    <t>12 personnes 
Px avec petits déjeuner
Local à vélo</t>
  </si>
  <si>
    <t xml:space="preserve">Gîte d'étape le Valentré
250 chemin de la Chartreuse
46000 Cahors </t>
  </si>
  <si>
    <t xml:space="preserve"> 06 12 26 78 68 </t>
  </si>
  <si>
    <t xml:space="preserve">11 personnes </t>
  </si>
  <si>
    <t xml:space="preserve">Association pour l'Habitat de Jeunes en Quercy
129 rue Fondue-Haute
46000 Cahors </t>
  </si>
  <si>
    <t xml:space="preserve">05 65 35 29 32 </t>
  </si>
  <si>
    <t xml:space="preserve">Auberge de Jeunesse Cahors Pont Valentré
52, Avenue André Breton
46000 Cahors </t>
  </si>
  <si>
    <t xml:space="preserve">05 36 04 00 80 </t>
  </si>
  <si>
    <t xml:space="preserve">Le Relais des Jacobins
12, rue des Jacobins
46000 Cahors </t>
  </si>
  <si>
    <t xml:space="preserve"> 05 65 21 00 84
06 87 86 89 01 </t>
  </si>
  <si>
    <t xml:space="preserve">15 personnes </t>
  </si>
  <si>
    <t xml:space="preserve">Le gîte du Papillon Vert
51, rue du Tapis Vert
46000 Cahors </t>
  </si>
  <si>
    <t xml:space="preserve">05 81 70 14 09
06 75 80 58 42 </t>
  </si>
  <si>
    <t xml:space="preserve">10 personnes
12.00 €  45.00 €  Chambre seule : 40 euros. </t>
  </si>
  <si>
    <t xml:space="preserve"> 05 53 49 12 18
06 77 26 28 27</t>
  </si>
  <si>
    <t>85 (2p) à 105€ (3P)
Total 6 couchages</t>
  </si>
  <si>
    <t>Les Crecerelles
Karlia Bradley-Boddy
Vignerac
Fumel
47500</t>
  </si>
  <si>
    <t xml:space="preserve">La Salamandre
32 avenue Gambetta
47500 - FUMEL </t>
  </si>
  <si>
    <t>05 53 01 91 09
06 32 25 92 07</t>
  </si>
  <si>
    <t xml:space="preserve">6 personnes sur 2 chambres ???
Tarifs
- 1 personne/nuit : 35 euros
- 2 personnes/nuit : 45 euros
- 3 personnes/nuit : 65 euros
- 4 personnes/nuit : 75 euros
- Repas du soir : 15 euros par personne
- Petit-déjeuner inclus.
Taxe de séjour : 0,50 €/nuit /personne de + 16 ans
</t>
  </si>
  <si>
    <t>http://www.tourisme-fumel.com/fr/sejourner/4-cat/2820-la-salamandre.html#.WVJOvEZ8H-w</t>
  </si>
  <si>
    <t>FUMEL</t>
  </si>
  <si>
    <t>Monbrun</t>
  </si>
  <si>
    <t>Monsieur PRADINES Emmanuel
La Treille
46160 MONTBRUN</t>
  </si>
  <si>
    <t>05 65 40 77 20</t>
  </si>
  <si>
    <t>Maison du potier
Madame BELL Lillian
17 rue du Faubourg
46160 CAJARC</t>
  </si>
  <si>
    <t>Domaine du Bouygues
Monsieur TASTAYRE Hervé
le bouygues
Anglars
12260 SALVAGNAC-CAJARC</t>
  </si>
  <si>
    <t xml:space="preserve">2 chambres de plein pied + 2 chambres 
Une personne (Chambres d'hôtes) de 60,00 à 70,00 €
Deux personnes (Chambres d'hôtes) de 60,00 à 70,00 €
3 personnes (Chambres d'hôtes) de 80,00 à 90,00 €
4 personnes (Chambres d'hôtes) de 100,00 à 110,00 €
Personne supplémentaire (Chambres d'hôtes) 20,00 €
Repas (Chambres d'hôtes) 17,00 € </t>
  </si>
  <si>
    <t>05 65 81 21 30Téléphone cellulaire : 06 15 76 15 00</t>
  </si>
  <si>
    <t xml:space="preserve">1 chambre
Une personne (Chambres d'hôtes) 60,00 €
Deux personnes (Chambres d'hôtes) 60,00 €
Personne supplémentaire (Chambres d'hôtes) 25,00 € </t>
  </si>
  <si>
    <t xml:space="preserve"> 05 65 34 71 61Téléphone cellulaire : 06 27 11 60 40</t>
  </si>
  <si>
    <t xml:space="preserve">Quatre chambres d'hôtes 
Une personne (Chambres d'hôtes) 38,00 €
Deux personnes (Chambres d'hôtes) 48,00 €
3 personnes (Chambres d'hôtes) 55,00 €
4 personnes (Chambres d'hôtes) 60,00 €
Personne supplémentaire (Chambres d'hôtes) 12,00 € </t>
  </si>
  <si>
    <t xml:space="preserve">La Combe de Redoles
Combe de Redole
46330 Tour-de-Faure </t>
  </si>
  <si>
    <t xml:space="preserve"> 05 65 31 21 58
06 69 14 14 11 </t>
  </si>
  <si>
    <t xml:space="preserve"> 5 chambres d'hôtes
Deux personnes (Chambres d'hôtes)  60.00 €  75.00 €  basse saison : 57€ moyenne saison : 60€ haute saison : 65€
Repas (Chambres d'hôtes)  20.00 €  Groupes uniquement et sur réservation
Personne supplémentaire (Chambres d'hôtes)  15.00 €  
Une personne (Chambres d'hôtes)  60.00 €  75.00 €  
Trois personnes (Chambres d'hôtes)  75.00 €  90.00 €  
Quatre personnes (Chambres d'hôtes)  90.00 €  105.00 €  </t>
  </si>
  <si>
    <t xml:space="preserve">Maison Redon
La Combe
46330 - Tour-de-Faure
</t>
  </si>
  <si>
    <t>Téléphone : 05 65 30 24 13</t>
  </si>
  <si>
    <t>Deux personnes (Chambres d'hôtes)  /  /  84 € en juillet/août Petit-dej inclu
5 chambres
2 nuits minimum</t>
  </si>
  <si>
    <t xml:space="preserve">L'Auberge des Versanes - Gîte et Chambres d'hôtes
46330 Tour-de-Faure </t>
  </si>
  <si>
    <t xml:space="preserve">Téléphone : 05 65 31 46 62 </t>
  </si>
  <si>
    <t xml:space="preserve">14 personnes
Nombre de chambres : 4 
Une personne (Chambres d'hôtes)  52.00 €  Enfant - de 12 ans : - 30% sur pension / gratuit pour les - de 2 ans en lit bébé
Deux personnes (Chambres d'hôtes)  59.00 €  69.00 €  59€ : lit double ; 69€ : lits séparés
Trois personnes (Chambres d'hôtes)  72.00 €  82.00 €  72€: lit double ; 82€ : lits séparés
Quatre personnes (Chambres d'hôtes)  85.00 €  
Repas (Chambres d'hôtes)  20.00 €  </t>
  </si>
  <si>
    <t>18 personnes 
Panier pique-nique  : 5€
Brigitte
En chambres.
Cuisine et commerces à proximité.
Lits non superposés</t>
  </si>
  <si>
    <t>Gîte La Maison des Pèlerins
158 rue des Cayssines
46000 Cahors</t>
  </si>
  <si>
    <t>05 65 30 03 06</t>
  </si>
  <si>
    <t xml:space="preserve">10 personnes
Nuit 19€ en ch de 4 petit déjeuner compris
24€ en ch de 2 petit déjeuner compris
Repas 14€
Cuisine et commerces proches
Au calme </t>
  </si>
  <si>
    <t>92 personnes 
en dortoirs petit-déjeuner inclus
Nuit avec petit déjeuner et draps 22€40
Repas 12€60 à réserver.
Chambres de 1-2-3 pers.
Lits en partie non superposés.
Cuisine et commerces proches.
LOCAUX NEUFS.
Hébergement adapté aux pèlerins,
pour faire une bonne étape.</t>
  </si>
  <si>
    <t>Gîte l'Escapade
2105 chemin d'Espis
4 km avant centre Moissac
82200 Moissac</t>
  </si>
  <si>
    <t>05 63 04 48 96 et 06 72 24 68 45</t>
  </si>
  <si>
    <t>Svetlana et Henri
14 places.
Lits non superposés.
Nuit: 20€ petit déjeuner inclus
Repas: 2 formules 10€ ou 15€.
Cuisine et épicerie sur place.
Beau site.
Au calme. Favorable au repos.</t>
  </si>
  <si>
    <t>Gîte l'Ancien Carmel de Moissac
(géré par le Club Alpin Français)
5 sente du Calvaire
82200 Moissac</t>
  </si>
  <si>
    <t>05 63 04 62 21</t>
  </si>
  <si>
    <t>Nuit 14€ à 15€. Pdj 5€50. Demi pension 33€45.
Cuisine.
Gîte bien équipé pour les pèlerins.
Bon accueil. Au calme.</t>
  </si>
  <si>
    <t>St Sylvestre/ lot</t>
  </si>
  <si>
    <t>La ville</t>
  </si>
  <si>
    <t>Mercuès</t>
  </si>
  <si>
    <t>http://albret-tourisme.com/decouvrir/histoire-et-patrimoine/communes/vianne.html</t>
  </si>
  <si>
    <t>Château et église</t>
  </si>
  <si>
    <t>Festivals et autres</t>
  </si>
  <si>
    <t>Points remarquables</t>
  </si>
  <si>
    <t>https://www.villascopia.fr/</t>
  </si>
  <si>
    <t xml:space="preserve">Site archéologique - VILLASCOPIA
 Mercredi 2 août 2017 - 21h 
Jean-Paul DELVOR « C'EST GENIAL J'ADORE ! » 
Des personnages cocasses viennent de rencontrer un metteur en scène capricieux et mégalomane pour un casting de dernière minute.
Chacun présentera un texte, une chanson, une chorégraphie...
Insolant et hilarant ! </t>
  </si>
  <si>
    <t>http://www.ville-de-castelculier.fr/fr-site+archeologique+villascopia.html</t>
  </si>
  <si>
    <t xml:space="preserve"> Abbaye Saint-Pierre de Moissac</t>
  </si>
  <si>
    <t>Sainte livrade/lot</t>
  </si>
  <si>
    <t>"LA BORDENEUVE" et "FANTET" deux gîtes</t>
  </si>
  <si>
    <t xml:space="preserve">0553013906
0683339470 </t>
  </si>
  <si>
    <t>Gite de pèche</t>
  </si>
  <si>
    <t>2 gite de 6 personnes. En bord de Lot
Tarif pour la nuit 130€</t>
  </si>
  <si>
    <t xml:space="preserve"> Marie-Claude et Adelin  DA PONTE
Moulin de Rigoulières
47140 Saint SYLVESTRE Sur Lot </t>
  </si>
  <si>
    <t xml:space="preserve">3 chambres
 LA RIVIERE   //  NANCY       (Label Gîte de France 3 épis)
    1                       Personne                     50 €  
    2                       Personnes                   60 €
LA FAMILIALE                (Label Gîte de France 3 épis)
    1                       Personne                       50 €  
    2                       Personnes                      60 €
    3                       Personnes                      90 €
    4                       Personnes                    120 €
 TEHANA  :      1 ou 2   Personnes      Forfait:             45 €                    </t>
  </si>
  <si>
    <t xml:space="preserve">06 87 25 55 22
05 53 41 35 12 </t>
  </si>
  <si>
    <t>Auberge jeunesse</t>
  </si>
  <si>
    <t>http://tourisme.moissac.fr/fr/visiter-bouger/monuments/l-abbaye-saint-pierre</t>
  </si>
  <si>
    <t>Site archéologique - VILLASCOPIA</t>
  </si>
  <si>
    <t>http://www.facebook.com/chateauhenriivnerac/about/</t>
  </si>
  <si>
    <t>Agen Ouest</t>
  </si>
  <si>
    <t>05 53 95 16 86
06 88 54 26 19</t>
  </si>
  <si>
    <t>Les loges du canal du midi
Marielle et Gilles
Route de Brechard
Lieu dit "cambette"
47240Lafox , France</t>
  </si>
  <si>
    <t>3 chambres de 2 pers
Panier pique-nique à la demande.
1 personne : 70 €
﻿2 personnes : 80 €
3 personnes : 95 €
la suite (2 personnes) : 100 €﻿</t>
  </si>
  <si>
    <t xml:space="preserve"> La Villa Noemie 
Arnaud Monchecourt
7 Rue de La Gravette
47240   Castelculier, Lot-et-Garonne </t>
  </si>
  <si>
    <t>Tarif 2013 TTC à la nuit avec petit déjeuner inclus : 1 pers 45 euros, 2 pers 55 euros, 3 pers 75 euros, 4 pers 95 euros.</t>
  </si>
  <si>
    <t>Chateau de la Sévelotte</t>
  </si>
  <si>
    <t xml:space="preserve">Tarif minimum par nuit: € 75
Nombres de chambres: 4 </t>
  </si>
  <si>
    <t>Grotte sculptée du château de La Sévelotte</t>
  </si>
  <si>
    <t>http://www.sudouest.fr/2016/08/29/incendie-du-chateau-de-sevelotte-dans-le-lot-et-garonne-la-proprietaire-a-avoue-avoir-mis-le-feu-2482007-3650.php</t>
  </si>
  <si>
    <t>Bercail</t>
  </si>
  <si>
    <t>A brulé</t>
  </si>
  <si>
    <t xml:space="preserve"> 0553972009 ou 0682398062
</t>
  </si>
  <si>
    <t>Camping de Clairac Lot et Garonne 47
Rue du couloume, 
47320 Clairac
05 53 79 92 24</t>
  </si>
  <si>
    <t>Camping Lot et Bastides
Allée de Malbentre, 
47300 Pujols
05 53 36 86 79</t>
  </si>
  <si>
    <t>village remarquable classé dans les  plus beaux villages de France</t>
  </si>
  <si>
    <t>Pujols</t>
  </si>
  <si>
    <t>05 53 49 59 66
service.technique@mairiefumel.fr.</t>
  </si>
  <si>
    <t xml:space="preserve">5 gites étape et Chambres d'hôtes. </t>
  </si>
  <si>
    <t>Camping de la Plage
Parc naturel régional des Causses du Quercy, 
46330 Saint-Cirq-Lapopie
05 65 31 40 08</t>
  </si>
  <si>
    <t>Camping "Les Cournoulises"
D662, 
46160 Montbrun
06 15 53 00 58
 ou 
récup voiture et Jean xavier</t>
  </si>
  <si>
    <t>La Tour de Brazalem (Chambres d'hôte)
 Isabelle Pope
3 rue de l'école
Nérac 47600
 0553972009 ou 0682398062
Ou
Domaine de Lislebonne (Camping)
Route de Mézin, 47600 Reaup
05 53 65 65 28</t>
  </si>
  <si>
    <t>A réserver</t>
  </si>
  <si>
    <t>A résever</t>
  </si>
  <si>
    <t>Domaine du Château d'Allot (Mobil-Home, emplecement ?)
Château D'Allot- D443 47550  BOE 
06 89 15 86 15
ou
le Moulin de Mellet (camping nord Agen)
D107, 47450 Saint-Hilaire-de-Lusignan
05 53 87 50 89</t>
  </si>
  <si>
    <t>La ville + château Mercuès</t>
  </si>
  <si>
    <t>VILLASCOPIA
et 
Grotte sculptée du château de La Sévelotte</t>
  </si>
  <si>
    <t xml:space="preserve">Damazan en remontant
Clayrac et son abbaye
</t>
  </si>
  <si>
    <t>J</t>
  </si>
  <si>
    <t>Bonaguyl
La ville de puy l'évèque</t>
  </si>
  <si>
    <t>Centre d'accueil municipal de Moncany
Avenue Léon Blum
47500 - FUMEL
05 53 49 59 66
ou
Camping Les Catalpas 05 53 71 11 99</t>
  </si>
  <si>
    <t>Hébergement</t>
  </si>
  <si>
    <t>Les villes de Vianne et de Nerac</t>
  </si>
  <si>
    <t>Bastides et Commanderie templier sur la route et
Pujol (village de France)</t>
  </si>
  <si>
    <t>Gîte l'Ancien Carmel de Moissac
(géré par le Club Alpin Français)
5 sente du Calvaire
82200 Moissac
05 63 04 62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</si>
</sst>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dd/mm/yy;@"/>
    <numFmt numFmtId="166" formatCode="ddd\ dd/mm/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3D3D3D"/>
      <name val="Simonetta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24994659260841701"/>
      </right>
      <top style="thin">
        <color theme="0" tint="-0.24994659260841701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499984740745262"/>
      </right>
      <top style="thin">
        <color theme="0" tint="-0.24994659260841701"/>
      </top>
      <bottom style="thin">
        <color theme="0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0" xfId="0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2" fillId="0" borderId="5" xfId="1" applyBorder="1" applyAlignment="1">
      <alignment vertical="top" wrapText="1"/>
    </xf>
    <xf numFmtId="164" fontId="0" fillId="0" borderId="5" xfId="0" applyNumberFormat="1" applyBorder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164" fontId="1" fillId="0" borderId="6" xfId="0" applyNumberFormat="1" applyFont="1" applyBorder="1" applyAlignment="1">
      <alignment vertical="top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2" fillId="0" borderId="9" xfId="1" applyBorder="1" applyAlignment="1">
      <alignment vertical="top" wrapText="1"/>
    </xf>
    <xf numFmtId="164" fontId="0" fillId="0" borderId="9" xfId="0" applyNumberFormat="1" applyBorder="1" applyAlignment="1">
      <alignment vertical="top" wrapText="1"/>
    </xf>
    <xf numFmtId="0" fontId="0" fillId="0" borderId="9" xfId="0" applyNumberForma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2" fillId="0" borderId="5" xfId="1" applyFill="1" applyBorder="1" applyAlignment="1">
      <alignment vertical="top" wrapText="1"/>
    </xf>
    <xf numFmtId="165" fontId="0" fillId="0" borderId="5" xfId="0" applyNumberFormat="1" applyBorder="1" applyAlignment="1">
      <alignment vertical="top" wrapText="1"/>
    </xf>
    <xf numFmtId="0" fontId="1" fillId="0" borderId="0" xfId="0" applyNumberFormat="1" applyFont="1" applyAlignment="1">
      <alignment vertical="top" wrapText="1"/>
    </xf>
    <xf numFmtId="165" fontId="0" fillId="0" borderId="0" xfId="0" applyNumberFormat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" fillId="0" borderId="5" xfId="0" applyNumberFormat="1" applyFont="1" applyBorder="1" applyAlignment="1">
      <alignment vertical="top" wrapText="1"/>
    </xf>
    <xf numFmtId="164" fontId="0" fillId="0" borderId="5" xfId="0" applyNumberFormat="1" applyFill="1" applyBorder="1" applyAlignment="1">
      <alignment vertical="top" wrapText="1"/>
    </xf>
    <xf numFmtId="0" fontId="0" fillId="0" borderId="5" xfId="0" applyNumberFormat="1" applyFill="1" applyBorder="1" applyAlignment="1">
      <alignment vertical="top" wrapText="1"/>
    </xf>
    <xf numFmtId="164" fontId="0" fillId="0" borderId="5" xfId="0" applyNumberFormat="1" applyFill="1" applyBorder="1" applyAlignment="1">
      <alignment vertical="top"/>
    </xf>
    <xf numFmtId="0" fontId="0" fillId="0" borderId="5" xfId="0" applyNumberFormat="1" applyFill="1" applyBorder="1" applyAlignment="1">
      <alignment vertical="top"/>
    </xf>
    <xf numFmtId="49" fontId="0" fillId="0" borderId="5" xfId="0" applyNumberFormat="1" applyFill="1" applyBorder="1" applyAlignment="1">
      <alignment vertical="top" wrapText="1"/>
    </xf>
    <xf numFmtId="0" fontId="0" fillId="0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0" borderId="5" xfId="0" quotePrefix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5" xfId="1" applyFont="1" applyBorder="1" applyAlignment="1">
      <alignment vertical="top" wrapText="1"/>
    </xf>
    <xf numFmtId="0" fontId="5" fillId="0" borderId="5" xfId="1" applyFont="1" applyFill="1" applyBorder="1" applyAlignment="1">
      <alignment vertical="top" wrapText="1"/>
    </xf>
    <xf numFmtId="166" fontId="0" fillId="0" borderId="5" xfId="0" applyNumberFormat="1" applyBorder="1" applyAlignment="1">
      <alignment vertical="top" wrapText="1"/>
    </xf>
    <xf numFmtId="164" fontId="1" fillId="0" borderId="5" xfId="0" applyNumberFormat="1" applyFont="1" applyBorder="1" applyAlignment="1">
      <alignment vertical="top" wrapText="1"/>
    </xf>
    <xf numFmtId="0" fontId="2" fillId="0" borderId="0" xfId="1" applyFill="1"/>
    <xf numFmtId="20" fontId="0" fillId="0" borderId="5" xfId="0" applyNumberFormat="1" applyBorder="1" applyAlignment="1">
      <alignment vertical="top" wrapText="1"/>
    </xf>
    <xf numFmtId="0" fontId="5" fillId="0" borderId="5" xfId="0" applyNumberFormat="1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164" fontId="1" fillId="0" borderId="6" xfId="0" applyNumberFormat="1" applyFont="1" applyFill="1" applyBorder="1" applyAlignment="1">
      <alignment vertical="top"/>
    </xf>
    <xf numFmtId="0" fontId="0" fillId="0" borderId="5" xfId="0" applyFill="1" applyBorder="1" applyAlignment="1">
      <alignment vertical="top"/>
    </xf>
    <xf numFmtId="0" fontId="5" fillId="0" borderId="5" xfId="0" applyFont="1" applyFill="1" applyBorder="1" applyAlignment="1">
      <alignment vertical="top" wrapText="1"/>
    </xf>
    <xf numFmtId="0" fontId="0" fillId="0" borderId="8" xfId="0" applyFill="1" applyBorder="1" applyAlignment="1">
      <alignment vertical="top" wrapText="1"/>
    </xf>
    <xf numFmtId="0" fontId="0" fillId="0" borderId="9" xfId="0" applyFill="1" applyBorder="1" applyAlignment="1">
      <alignment vertical="top" wrapText="1"/>
    </xf>
    <xf numFmtId="0" fontId="2" fillId="0" borderId="9" xfId="1" applyFill="1" applyBorder="1" applyAlignment="1">
      <alignment vertical="top" wrapText="1"/>
    </xf>
    <xf numFmtId="0" fontId="5" fillId="0" borderId="9" xfId="1" applyFont="1" applyFill="1" applyBorder="1" applyAlignment="1">
      <alignment vertical="top" wrapText="1"/>
    </xf>
    <xf numFmtId="164" fontId="0" fillId="0" borderId="9" xfId="0" applyNumberFormat="1" applyFill="1" applyBorder="1" applyAlignment="1">
      <alignment vertical="top" wrapText="1"/>
    </xf>
    <xf numFmtId="0" fontId="2" fillId="0" borderId="0" xfId="1" applyAlignment="1">
      <alignment vertical="top"/>
    </xf>
    <xf numFmtId="49" fontId="0" fillId="0" borderId="0" xfId="0" applyNumberFormat="1" applyAlignment="1">
      <alignment vertical="top"/>
    </xf>
    <xf numFmtId="0" fontId="1" fillId="0" borderId="0" xfId="0" applyFont="1" applyAlignment="1">
      <alignment vertical="top"/>
    </xf>
    <xf numFmtId="0" fontId="0" fillId="0" borderId="5" xfId="0" applyNumberFormat="1" applyBorder="1" applyAlignment="1">
      <alignment vertical="top" wrapText="1"/>
    </xf>
    <xf numFmtId="166" fontId="0" fillId="0" borderId="5" xfId="0" applyNumberFormat="1" applyBorder="1" applyAlignment="1">
      <alignment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fr/url?sa=t&amp;rct=j&amp;q=&amp;esrc=s&amp;source=web&amp;cd=1&amp;cad=rja&amp;uact=8&amp;ved=0ahUKEwiX356ZuNvTAhXDthoKHYvxBVMQ_BcICjAA&amp;url=http%3A%2F%2Fwww.campingplage.com%2F&amp;usg=AFQjCNGzjknx-UbqQS9nhl7snooMuaKrQg&amp;sig2=_1MggXPy8WNcPvLZmToFWA" TargetMode="External"/><Relationship Id="rId13" Type="http://schemas.openxmlformats.org/officeDocument/2006/relationships/hyperlink" Target="http://www.camping-car-park.com/fr/aire-camping-car-park/capdenac" TargetMode="External"/><Relationship Id="rId18" Type="http://schemas.openxmlformats.org/officeDocument/2006/relationships/hyperlink" Target="http://www.camping-lesvignes.fr/" TargetMode="External"/><Relationship Id="rId26" Type="http://schemas.openxmlformats.org/officeDocument/2006/relationships/hyperlink" Target="http://www.camping-du-bosc.com/" TargetMode="External"/><Relationship Id="rId3" Type="http://schemas.openxmlformats.org/officeDocument/2006/relationships/hyperlink" Target="http://www.caixbasenautique.fr/" TargetMode="External"/><Relationship Id="rId21" Type="http://schemas.openxmlformats.org/officeDocument/2006/relationships/hyperlink" Target="http://www.domainedeguillalmes.com/" TargetMode="External"/><Relationship Id="rId34" Type="http://schemas.openxmlformats.org/officeDocument/2006/relationships/hyperlink" Target="http://loucornal.com/" TargetMode="External"/><Relationship Id="rId7" Type="http://schemas.openxmlformats.org/officeDocument/2006/relationships/hyperlink" Target="https://www.google.fr/url?sa=t&amp;rct=j&amp;q=&amp;esrc=s&amp;source=web&amp;cd=1&amp;cad=rja&amp;uact=8&amp;ved=0ahUKEwiX356ZuNvTAhXDthoKHYvxBVMQ_BcICjAA&amp;url=http%3A%2F%2Fwww.campingplage.com%2F&amp;usg=AFQjCNGzjknx-UbqQS9nhl7snooMuaKrQg&amp;sig2=_1MggXPy8WNcPvLZmToFWA" TargetMode="External"/><Relationship Id="rId12" Type="http://schemas.openxmlformats.org/officeDocument/2006/relationships/hyperlink" Target="http://www.camping-du-causse.fr/" TargetMode="External"/><Relationship Id="rId17" Type="http://schemas.openxmlformats.org/officeDocument/2006/relationships/hyperlink" Target="http://www.les-catalpas.com/" TargetMode="External"/><Relationship Id="rId25" Type="http://schemas.openxmlformats.org/officeDocument/2006/relationships/hyperlink" Target="http://www.ramonjavel.eu/?lng=3" TargetMode="External"/><Relationship Id="rId33" Type="http://schemas.openxmlformats.org/officeDocument/2006/relationships/hyperlink" Target="http://www.domaine-dallot.fr/fr/" TargetMode="External"/><Relationship Id="rId2" Type="http://schemas.openxmlformats.org/officeDocument/2006/relationships/hyperlink" Target="https://www.campeole.com/etablissement/post/les-reflets-du-quercy-crayssac" TargetMode="External"/><Relationship Id="rId16" Type="http://schemas.openxmlformats.org/officeDocument/2006/relationships/hyperlink" Target="http://www.campingcoursavy.com/" TargetMode="External"/><Relationship Id="rId20" Type="http://schemas.openxmlformats.org/officeDocument/2006/relationships/hyperlink" Target="http://leclosbouyssac.eu/fr/" TargetMode="External"/><Relationship Id="rId29" Type="http://schemas.openxmlformats.org/officeDocument/2006/relationships/hyperlink" Target="http://www.ville-aiguillon.eu/fr/equipements-touristiques/camping-le-vieux-moulin.html" TargetMode="External"/><Relationship Id="rId1" Type="http://schemas.openxmlformats.org/officeDocument/2006/relationships/hyperlink" Target="https://www.google.fr/url?sa=t&amp;rct=j&amp;q=&amp;esrc=s&amp;source=web&amp;cd=1&amp;cad=rja&amp;uact=8&amp;ved=0ahUKEwj71o-wsdvTAhVCfhoKHX0DDk0Q_BcICjAA&amp;url=http%3A%2F%2Fwww.cabessut.com%2F&amp;usg=AFQjCNF_fdFTGDoZTJSWPHCVpeqwy5Tusw&amp;sig2=pLmrbqEPnr8_JZG64_TLRg" TargetMode="External"/><Relationship Id="rId6" Type="http://schemas.openxmlformats.org/officeDocument/2006/relationships/hyperlink" Target="https://www.google.fr/url?sa=t&amp;rct=j&amp;q=&amp;esrc=s&amp;source=web&amp;cd=1&amp;cad=rja&amp;uact=8&amp;ved=0ahUKEwjS-enBt9vTAhXFVxoKHYk7D1IQ_BcICjAA&amp;url=http%3A%2F%2Fwww.saintgery46.fr%2Fcamping&amp;usg=AFQjCNG_trq_BXjX5yp4wSvFQsDeea7Q9A&amp;sig2=Gh-tJpuUpyD7Lu1RPh8UCg" TargetMode="External"/><Relationship Id="rId11" Type="http://schemas.openxmlformats.org/officeDocument/2006/relationships/hyperlink" Target="http://www.lescournoulises.fr/" TargetMode="External"/><Relationship Id="rId24" Type="http://schemas.openxmlformats.org/officeDocument/2006/relationships/hyperlink" Target="https://www.camping-lot-et-bastides.fr/" TargetMode="External"/><Relationship Id="rId32" Type="http://schemas.openxmlformats.org/officeDocument/2006/relationships/hyperlink" Target="http://www.camping-lac-lislebonne.com/" TargetMode="External"/><Relationship Id="rId37" Type="http://schemas.openxmlformats.org/officeDocument/2006/relationships/printerSettings" Target="../printerSettings/printerSettings2.bin"/><Relationship Id="rId5" Type="http://schemas.openxmlformats.org/officeDocument/2006/relationships/hyperlink" Target="http://www.commune-de-vers.fr/vers2/index.php?option=com_content&amp;view=article&amp;id=34&amp;Itemid=380&amp;lang=fr" TargetMode="External"/><Relationship Id="rId15" Type="http://schemas.openxmlformats.org/officeDocument/2006/relationships/hyperlink" Target="http://www.camping-laplaine.com/fr/index.html" TargetMode="External"/><Relationship Id="rId23" Type="http://schemas.openxmlformats.org/officeDocument/2006/relationships/hyperlink" Target="http://www.campinglesablon-47.com/camping-lot-et-garonne.htm" TargetMode="External"/><Relationship Id="rId28" Type="http://schemas.openxmlformats.org/officeDocument/2006/relationships/hyperlink" Target="http://www.clairacplage.fr/" TargetMode="External"/><Relationship Id="rId36" Type="http://schemas.openxmlformats.org/officeDocument/2006/relationships/hyperlink" Target="http://www.lotevasion.com/" TargetMode="External"/><Relationship Id="rId10" Type="http://schemas.openxmlformats.org/officeDocument/2006/relationships/hyperlink" Target="http://campingleterriol.fr/wp/fr/accueil/" TargetMode="External"/><Relationship Id="rId19" Type="http://schemas.openxmlformats.org/officeDocument/2006/relationships/hyperlink" Target="http://info.campinglechtimi.com/index.php/fr/" TargetMode="External"/><Relationship Id="rId31" Type="http://schemas.openxmlformats.org/officeDocument/2006/relationships/hyperlink" Target="http://www.cap-cauderoue.com/" TargetMode="External"/><Relationship Id="rId4" Type="http://schemas.openxmlformats.org/officeDocument/2006/relationships/hyperlink" Target="https://www.google.fr/url?sa=t&amp;rct=j&amp;q=&amp;esrc=s&amp;source=web&amp;cd=1&amp;cad=rja&amp;uact=8&amp;ved=0ahUKEwjgleiftdvTAhVJ0hoKHRWnAkUQ_BcICjAA&amp;url=http%3A%2F%2Fwww.cheneraie.com%2F&amp;usg=AFQjCNFQ_ucp2USp1Wg_3LDjE7H6VpfHEg&amp;sig2=HWHRJKkAbabHi-EX6HZ8TQ" TargetMode="External"/><Relationship Id="rId9" Type="http://schemas.openxmlformats.org/officeDocument/2006/relationships/hyperlink" Target="http://www.lotcamping.com/" TargetMode="External"/><Relationship Id="rId14" Type="http://schemas.openxmlformats.org/officeDocument/2006/relationships/hyperlink" Target="http://www.camping-roquelongue.com/" TargetMode="External"/><Relationship Id="rId22" Type="http://schemas.openxmlformats.org/officeDocument/2006/relationships/hyperlink" Target="http://www.vallee-lot-47.eu/spip.php?page=details&amp;id_article=66&amp;idOffre=HPAAQU047FS0001P&amp;objettour_code=HPA" TargetMode="External"/><Relationship Id="rId27" Type="http://schemas.openxmlformats.org/officeDocument/2006/relationships/hyperlink" Target="http://www.camping-de-gazaille.com/" TargetMode="External"/><Relationship Id="rId30" Type="http://schemas.openxmlformats.org/officeDocument/2006/relationships/hyperlink" Target="http://www.campingdulac47.com/" TargetMode="External"/><Relationship Id="rId35" Type="http://schemas.openxmlformats.org/officeDocument/2006/relationships/hyperlink" Target="http://camping-moulin-mellet.com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chambredhotesmoulindestours.fr/" TargetMode="External"/><Relationship Id="rId13" Type="http://schemas.openxmlformats.org/officeDocument/2006/relationships/hyperlink" Target="http://www.hotel-restaurant-henry.fr/tarifs.php" TargetMode="External"/><Relationship Id="rId18" Type="http://schemas.openxmlformats.org/officeDocument/2006/relationships/hyperlink" Target="http://papillonvert.fr/" TargetMode="External"/><Relationship Id="rId26" Type="http://schemas.openxmlformats.org/officeDocument/2006/relationships/hyperlink" Target="http://www.aubergedesversanes.com/" TargetMode="External"/><Relationship Id="rId3" Type="http://schemas.openxmlformats.org/officeDocument/2006/relationships/hyperlink" Target="https://www.poney-club-marsale.com/" TargetMode="External"/><Relationship Id="rId21" Type="http://schemas.openxmlformats.org/officeDocument/2006/relationships/hyperlink" Target="http://www.tourisme-figeac.com/web/FR/180-chambre-d-hote.php?id=HLOMID046FS001RW" TargetMode="External"/><Relationship Id="rId7" Type="http://schemas.openxmlformats.org/officeDocument/2006/relationships/hyperlink" Target="http://www.domaineducauze.fr/" TargetMode="External"/><Relationship Id="rId12" Type="http://schemas.openxmlformats.org/officeDocument/2006/relationships/hyperlink" Target="file:///C:\Users\aauduteau\AppData\Local\Temp\Mme%20et%20M.%20Ann%20et%20Bill%20Arnett" TargetMode="External"/><Relationship Id="rId17" Type="http://schemas.openxmlformats.org/officeDocument/2006/relationships/hyperlink" Target="http://www.lerelaisdesjacobins.fr/" TargetMode="External"/><Relationship Id="rId25" Type="http://schemas.openxmlformats.org/officeDocument/2006/relationships/hyperlink" Target="http://www.maisonredon.com/" TargetMode="External"/><Relationship Id="rId2" Type="http://schemas.openxmlformats.org/officeDocument/2006/relationships/hyperlink" Target="http://www.mairiedefumel.fr/vos-demarches/location-de-salle-et-centre-d-hebergement" TargetMode="External"/><Relationship Id="rId16" Type="http://schemas.openxmlformats.org/officeDocument/2006/relationships/hyperlink" Target="http://www.hifrance.org/auberge-de-jeunesse/cahors-le-chai.html" TargetMode="External"/><Relationship Id="rId20" Type="http://schemas.openxmlformats.org/officeDocument/2006/relationships/hyperlink" Target="http://www.tourisme-fumel.com/fr/sejourner/4-cat/2820-la-salamandre.html" TargetMode="External"/><Relationship Id="rId29" Type="http://schemas.openxmlformats.org/officeDocument/2006/relationships/hyperlink" Target="https://labordeneuve.jimdo.com/tarif/" TargetMode="External"/><Relationship Id="rId1" Type="http://schemas.openxmlformats.org/officeDocument/2006/relationships/hyperlink" Target="http://www.vallee-lot-47.eu/les-hebergements-collectifs,263" TargetMode="External"/><Relationship Id="rId6" Type="http://schemas.openxmlformats.org/officeDocument/2006/relationships/hyperlink" Target="http://www.lesgitesdemarie.fr/fr/gites-de-2-a-25-personnes" TargetMode="External"/><Relationship Id="rId11" Type="http://schemas.openxmlformats.org/officeDocument/2006/relationships/hyperlink" Target="mailto:lameillee@neuf.fr" TargetMode="External"/><Relationship Id="rId24" Type="http://schemas.openxmlformats.org/officeDocument/2006/relationships/hyperlink" Target="http://www.chambres-redoles.com/" TargetMode="External"/><Relationship Id="rId32" Type="http://schemas.openxmlformats.org/officeDocument/2006/relationships/printerSettings" Target="../printerSettings/printerSettings3.bin"/><Relationship Id="rId5" Type="http://schemas.openxmlformats.org/officeDocument/2006/relationships/hyperlink" Target="http://www.gites-annie-tilleuls-47.com/page/presentation" TargetMode="External"/><Relationship Id="rId15" Type="http://schemas.openxmlformats.org/officeDocument/2006/relationships/hyperlink" Target="http://www.logement-cahors.fr/pelerins.php" TargetMode="External"/><Relationship Id="rId23" Type="http://schemas.openxmlformats.org/officeDocument/2006/relationships/hyperlink" Target="http://bellfrancepottery.com/" TargetMode="External"/><Relationship Id="rId28" Type="http://schemas.openxmlformats.org/officeDocument/2006/relationships/hyperlink" Target="http://www.giteanciencarmelmoissac.com/" TargetMode="External"/><Relationship Id="rId10" Type="http://schemas.openxmlformats.org/officeDocument/2006/relationships/hyperlink" Target="http://www.puy-leveque.fr/fr/accueil/vie-economique/hebergements-touristiques/les-gites-municipaux.html" TargetMode="External"/><Relationship Id="rId19" Type="http://schemas.openxmlformats.org/officeDocument/2006/relationships/hyperlink" Target="http://www.chambresdhotes.org/cgi-bin/links/jump.cgi?ID=110062" TargetMode="External"/><Relationship Id="rId31" Type="http://schemas.openxmlformats.org/officeDocument/2006/relationships/hyperlink" Target="http://mariellevaniet.wixsite.com/logesducanaldumidi" TargetMode="External"/><Relationship Id="rId4" Type="http://schemas.openxmlformats.org/officeDocument/2006/relationships/hyperlink" Target="http://www.mfr-ifasens.fr/locations/" TargetMode="External"/><Relationship Id="rId9" Type="http://schemas.openxmlformats.org/officeDocument/2006/relationships/hyperlink" Target="http://chambresclairac.monsite-orange.fr/" TargetMode="External"/><Relationship Id="rId14" Type="http://schemas.openxmlformats.org/officeDocument/2006/relationships/hyperlink" Target="http://www.saint-cirqlapopie.com/preparer-votre-sejour/dormir/gites-etapes/263514-gite-detape-de-st-cirq-lapopie" TargetMode="External"/><Relationship Id="rId22" Type="http://schemas.openxmlformats.org/officeDocument/2006/relationships/hyperlink" Target="http://www.ledomainedubouygues.com/" TargetMode="External"/><Relationship Id="rId27" Type="http://schemas.openxmlformats.org/officeDocument/2006/relationships/hyperlink" Target="http://gite.moissac82.fr/" TargetMode="External"/><Relationship Id="rId30" Type="http://schemas.openxmlformats.org/officeDocument/2006/relationships/hyperlink" Target="https://moulinderigoulieres.jimdo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villascopia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0"/>
  <sheetViews>
    <sheetView showGridLines="0" workbookViewId="0">
      <selection activeCell="G4" sqref="G4"/>
    </sheetView>
  </sheetViews>
  <sheetFormatPr baseColWidth="10" defaultColWidth="8.85546875" defaultRowHeight="15"/>
  <cols>
    <col min="1" max="1" width="1.5703125" style="1" customWidth="1"/>
    <col min="2" max="2" width="3" style="1" bestFit="1" customWidth="1"/>
    <col min="3" max="3" width="12.7109375" style="2" bestFit="1" customWidth="1"/>
    <col min="4" max="4" width="18.7109375" style="2" customWidth="1"/>
    <col min="5" max="5" width="9.140625" style="2" customWidth="1"/>
    <col min="6" max="6" width="31.42578125" style="2" customWidth="1"/>
    <col min="7" max="7" width="54.85546875" style="2" customWidth="1"/>
    <col min="8" max="8" width="2.28515625" style="2" customWidth="1"/>
    <col min="9" max="9" width="34.140625" style="2" customWidth="1"/>
    <col min="10" max="10" width="8.42578125" style="2" customWidth="1"/>
    <col min="11" max="16384" width="8.85546875" style="1"/>
  </cols>
  <sheetData>
    <row r="2" spans="2:9">
      <c r="B2" s="28" t="s">
        <v>355</v>
      </c>
      <c r="C2" s="28" t="s">
        <v>34</v>
      </c>
      <c r="D2" s="28" t="s">
        <v>33</v>
      </c>
      <c r="E2" s="28" t="s">
        <v>32</v>
      </c>
      <c r="F2" s="28" t="s">
        <v>191</v>
      </c>
      <c r="G2" s="28" t="s">
        <v>358</v>
      </c>
    </row>
    <row r="3" spans="2:9" ht="45">
      <c r="B3" s="62">
        <f>ROW()-3</f>
        <v>0</v>
      </c>
      <c r="C3" s="40">
        <v>42954</v>
      </c>
      <c r="D3" s="12" t="s">
        <v>222</v>
      </c>
      <c r="E3" s="12" t="s">
        <v>190</v>
      </c>
      <c r="F3" s="12" t="s">
        <v>244</v>
      </c>
      <c r="G3" s="44" t="s">
        <v>243</v>
      </c>
    </row>
    <row r="4" spans="2:9" ht="75">
      <c r="B4" s="62">
        <f t="shared" ref="B4:B16" si="0">ROW()-3</f>
        <v>1</v>
      </c>
      <c r="C4" s="40">
        <v>42955</v>
      </c>
      <c r="D4" s="12" t="s">
        <v>223</v>
      </c>
      <c r="E4" s="62">
        <v>28</v>
      </c>
      <c r="F4" s="12" t="s">
        <v>314</v>
      </c>
      <c r="G4" s="44" t="s">
        <v>361</v>
      </c>
    </row>
    <row r="5" spans="2:9" ht="105">
      <c r="B5" s="62">
        <f t="shared" si="0"/>
        <v>2</v>
      </c>
      <c r="C5" s="40">
        <v>42956</v>
      </c>
      <c r="D5" s="12" t="s">
        <v>212</v>
      </c>
      <c r="E5" s="62">
        <v>35</v>
      </c>
      <c r="F5" s="12" t="s">
        <v>353</v>
      </c>
      <c r="G5" s="44" t="s">
        <v>351</v>
      </c>
      <c r="I5" s="2" t="s">
        <v>248</v>
      </c>
    </row>
    <row r="6" spans="2:9" ht="135">
      <c r="B6" s="62">
        <f t="shared" si="0"/>
        <v>3</v>
      </c>
      <c r="C6" s="40">
        <v>42957</v>
      </c>
      <c r="D6" s="12" t="s">
        <v>198</v>
      </c>
      <c r="E6" s="62">
        <v>47</v>
      </c>
      <c r="F6" s="12" t="s">
        <v>359</v>
      </c>
      <c r="G6" s="44" t="s">
        <v>348</v>
      </c>
      <c r="I6" s="2" t="s">
        <v>247</v>
      </c>
    </row>
    <row r="7" spans="2:9" ht="60">
      <c r="B7" s="62">
        <f t="shared" si="0"/>
        <v>4</v>
      </c>
      <c r="C7" s="40">
        <v>42958</v>
      </c>
      <c r="D7" s="12" t="s">
        <v>148</v>
      </c>
      <c r="E7" s="62">
        <v>39</v>
      </c>
      <c r="F7" s="12" t="s">
        <v>354</v>
      </c>
      <c r="G7" s="44" t="s">
        <v>340</v>
      </c>
    </row>
    <row r="8" spans="2:9" ht="60">
      <c r="B8" s="62">
        <f t="shared" si="0"/>
        <v>5</v>
      </c>
      <c r="C8" s="40">
        <v>42959</v>
      </c>
      <c r="D8" s="12" t="s">
        <v>129</v>
      </c>
      <c r="E8" s="62">
        <v>29</v>
      </c>
      <c r="F8" s="12" t="s">
        <v>360</v>
      </c>
      <c r="G8" s="44" t="s">
        <v>341</v>
      </c>
    </row>
    <row r="9" spans="2:9" ht="90">
      <c r="B9" s="62">
        <f t="shared" si="0"/>
        <v>6</v>
      </c>
      <c r="C9" s="40">
        <v>42960</v>
      </c>
      <c r="D9" s="12" t="s">
        <v>172</v>
      </c>
      <c r="E9" s="62">
        <v>27</v>
      </c>
      <c r="F9" s="12"/>
      <c r="G9" s="44" t="s">
        <v>357</v>
      </c>
      <c r="I9" s="2" t="s">
        <v>349</v>
      </c>
    </row>
    <row r="10" spans="2:9" ht="30">
      <c r="B10" s="62">
        <f t="shared" si="0"/>
        <v>7</v>
      </c>
      <c r="C10" s="40">
        <v>42961</v>
      </c>
      <c r="D10" s="12" t="s">
        <v>224</v>
      </c>
      <c r="E10" s="62">
        <v>29</v>
      </c>
      <c r="F10" s="12" t="s">
        <v>356</v>
      </c>
      <c r="G10" s="44" t="s">
        <v>246</v>
      </c>
    </row>
    <row r="11" spans="2:9">
      <c r="B11" s="62">
        <f t="shared" si="0"/>
        <v>8</v>
      </c>
      <c r="C11" s="40">
        <v>42962</v>
      </c>
      <c r="D11" s="12" t="s">
        <v>35</v>
      </c>
      <c r="E11" s="62">
        <v>35</v>
      </c>
      <c r="F11" s="12" t="s">
        <v>352</v>
      </c>
      <c r="G11" s="37" t="s">
        <v>345</v>
      </c>
      <c r="I11" s="2" t="s">
        <v>350</v>
      </c>
    </row>
    <row r="12" spans="2:9" ht="60">
      <c r="B12" s="62">
        <f t="shared" si="0"/>
        <v>9</v>
      </c>
      <c r="C12" s="40">
        <v>42963</v>
      </c>
      <c r="D12" s="12" t="s">
        <v>238</v>
      </c>
      <c r="E12" s="62">
        <v>35</v>
      </c>
      <c r="F12" s="12" t="s">
        <v>305</v>
      </c>
      <c r="G12" s="44" t="s">
        <v>346</v>
      </c>
    </row>
    <row r="13" spans="2:9" ht="90">
      <c r="B13" s="62">
        <f t="shared" si="0"/>
        <v>10</v>
      </c>
      <c r="C13" s="40">
        <v>42964</v>
      </c>
      <c r="D13" s="12" t="s">
        <v>274</v>
      </c>
      <c r="E13" s="12">
        <v>25</v>
      </c>
      <c r="F13" s="12"/>
      <c r="G13" s="44" t="s">
        <v>347</v>
      </c>
    </row>
    <row r="14" spans="2:9">
      <c r="B14" s="62">
        <f t="shared" si="0"/>
        <v>11</v>
      </c>
      <c r="C14" s="40">
        <v>42965</v>
      </c>
      <c r="D14" s="12" t="s">
        <v>188</v>
      </c>
      <c r="E14" s="12"/>
      <c r="F14" s="12"/>
      <c r="G14" s="44"/>
    </row>
    <row r="15" spans="2:9">
      <c r="B15" s="62">
        <f t="shared" si="0"/>
        <v>12</v>
      </c>
      <c r="C15" s="40">
        <v>42966</v>
      </c>
      <c r="D15" s="12" t="s">
        <v>189</v>
      </c>
      <c r="E15" s="12"/>
      <c r="F15" s="12"/>
      <c r="G15" s="44"/>
    </row>
    <row r="16" spans="2:9">
      <c r="B16" s="62">
        <f t="shared" si="0"/>
        <v>13</v>
      </c>
      <c r="C16" s="63">
        <v>42967</v>
      </c>
      <c r="D16" s="12" t="s">
        <v>337</v>
      </c>
      <c r="E16" s="12"/>
      <c r="F16" s="12"/>
      <c r="G16" s="44"/>
    </row>
    <row r="17" spans="2:12">
      <c r="B17" s="62"/>
      <c r="C17" s="40"/>
      <c r="D17" s="12"/>
      <c r="E17" s="12"/>
      <c r="F17" s="12"/>
      <c r="G17" s="44"/>
    </row>
    <row r="18" spans="2:12">
      <c r="B18" s="62"/>
      <c r="C18" s="40"/>
      <c r="D18" s="12"/>
      <c r="E18" s="12"/>
      <c r="F18" s="12"/>
      <c r="G18" s="44"/>
      <c r="L18" s="27"/>
    </row>
    <row r="19" spans="2:12">
      <c r="C19" s="26"/>
      <c r="D19" s="25" t="s">
        <v>31</v>
      </c>
      <c r="E19" s="25">
        <f>SUM(E4:E18)</f>
        <v>329</v>
      </c>
    </row>
    <row r="20" spans="2:12">
      <c r="C20" s="24"/>
      <c r="D20" s="12"/>
      <c r="E20" s="12"/>
      <c r="F20" s="12"/>
      <c r="G20" s="12"/>
    </row>
  </sheetData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V71"/>
  <sheetViews>
    <sheetView showGridLines="0" topLeftCell="B1" workbookViewId="0">
      <pane ySplit="2" topLeftCell="A3" activePane="bottomLeft" state="frozen"/>
      <selection activeCell="B1" sqref="B1"/>
      <selection pane="bottomLeft" activeCell="C18" sqref="C18"/>
    </sheetView>
  </sheetViews>
  <sheetFormatPr baseColWidth="10" defaultColWidth="11.42578125" defaultRowHeight="15" outlineLevelCol="1"/>
  <cols>
    <col min="1" max="1" width="1.42578125" style="1" customWidth="1"/>
    <col min="2" max="2" width="11.42578125" style="1"/>
    <col min="3" max="3" width="37" style="1" customWidth="1" outlineLevel="1"/>
    <col min="4" max="4" width="13" style="1" customWidth="1" outlineLevel="1"/>
    <col min="5" max="5" width="6.140625" style="1" customWidth="1" outlineLevel="1"/>
    <col min="6" max="6" width="7" style="1" bestFit="1" customWidth="1"/>
    <col min="7" max="7" width="5.85546875" style="1" customWidth="1"/>
    <col min="8" max="8" width="13.140625" style="1" bestFit="1" customWidth="1"/>
    <col min="9" max="9" width="8.28515625" style="2" customWidth="1"/>
    <col min="10" max="10" width="9.5703125" style="1" bestFit="1" customWidth="1"/>
    <col min="11" max="11" width="6" style="1" bestFit="1" customWidth="1"/>
    <col min="12" max="13" width="11.42578125" style="1"/>
    <col min="14" max="14" width="7.42578125" style="1" bestFit="1" customWidth="1"/>
    <col min="15" max="15" width="8" style="1" bestFit="1" customWidth="1"/>
    <col min="16" max="17" width="11.42578125" style="1"/>
    <col min="18" max="18" width="7.28515625" style="1" bestFit="1" customWidth="1"/>
    <col min="19" max="19" width="8.7109375" style="1" customWidth="1"/>
    <col min="20" max="20" width="7.85546875" style="1" customWidth="1"/>
    <col min="21" max="21" width="2.28515625" style="1" customWidth="1"/>
    <col min="22" max="22" width="14.7109375" style="3" customWidth="1"/>
    <col min="23" max="16384" width="11.42578125" style="1"/>
  </cols>
  <sheetData>
    <row r="1" spans="2:22" ht="5.25" customHeight="1"/>
    <row r="2" spans="2:22" ht="60">
      <c r="B2" s="4" t="s">
        <v>0</v>
      </c>
      <c r="C2" s="5" t="s">
        <v>44</v>
      </c>
      <c r="D2" s="5" t="s">
        <v>2</v>
      </c>
      <c r="E2" s="5" t="s">
        <v>3</v>
      </c>
      <c r="F2" s="5" t="s">
        <v>4</v>
      </c>
      <c r="G2" s="5" t="s">
        <v>15</v>
      </c>
      <c r="H2" s="5" t="s">
        <v>5</v>
      </c>
      <c r="I2" s="6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16</v>
      </c>
      <c r="S2" s="5" t="s">
        <v>17</v>
      </c>
      <c r="T2" s="7" t="s">
        <v>18</v>
      </c>
    </row>
    <row r="3" spans="2:22" ht="30">
      <c r="B3" s="8" t="s">
        <v>212</v>
      </c>
      <c r="C3" s="9" t="s">
        <v>213</v>
      </c>
      <c r="D3" s="9" t="s">
        <v>214</v>
      </c>
      <c r="E3" s="10" t="s">
        <v>3</v>
      </c>
      <c r="F3" s="9"/>
      <c r="G3" s="9"/>
      <c r="H3" s="11">
        <v>130</v>
      </c>
      <c r="I3" s="12">
        <v>5</v>
      </c>
      <c r="J3" s="11"/>
      <c r="K3" s="11"/>
      <c r="L3" s="11"/>
      <c r="M3" s="11"/>
      <c r="N3" s="11"/>
      <c r="O3" s="13">
        <f t="shared" ref="O3:O19" si="0">IF(H3&lt;&gt;"",H3+(J3*(Nombre_personnes-I3))+(L3*Nombre_personnes)+K3+M3+N3,"")</f>
        <v>130</v>
      </c>
      <c r="P3" s="13">
        <f t="shared" ref="P3:P19" si="1">IF(O3&lt;&gt;"",O3/Nombre_personnes,"")</f>
        <v>16.25</v>
      </c>
      <c r="Q3" s="13" t="str">
        <f t="shared" ref="Q3:Q19" si="2">IF(F3&lt;&gt;"",O3/LEN(F3),"")</f>
        <v/>
      </c>
      <c r="R3" s="9"/>
      <c r="S3" s="9"/>
      <c r="T3" s="14"/>
    </row>
    <row r="4" spans="2:22" ht="75">
      <c r="B4" s="8" t="s">
        <v>217</v>
      </c>
      <c r="C4" s="9" t="s">
        <v>215</v>
      </c>
      <c r="D4" s="9" t="s">
        <v>216</v>
      </c>
      <c r="E4" s="10" t="s">
        <v>3</v>
      </c>
      <c r="F4" s="9"/>
      <c r="G4" s="9"/>
      <c r="H4" s="11">
        <v>10</v>
      </c>
      <c r="I4" s="12">
        <v>2</v>
      </c>
      <c r="J4" s="11">
        <v>3</v>
      </c>
      <c r="K4" s="11">
        <v>0</v>
      </c>
      <c r="L4" s="11"/>
      <c r="M4" s="11"/>
      <c r="N4" s="11"/>
      <c r="O4" s="13">
        <f t="shared" si="0"/>
        <v>28</v>
      </c>
      <c r="P4" s="13">
        <f t="shared" si="1"/>
        <v>3.5</v>
      </c>
      <c r="Q4" s="13" t="str">
        <f t="shared" si="2"/>
        <v/>
      </c>
      <c r="R4" s="9"/>
      <c r="S4" s="9"/>
      <c r="T4" s="14"/>
    </row>
    <row r="5" spans="2:22" ht="30">
      <c r="B5" s="8" t="s">
        <v>327</v>
      </c>
      <c r="C5" s="38" t="s">
        <v>219</v>
      </c>
      <c r="D5" s="9" t="s">
        <v>218</v>
      </c>
      <c r="E5" s="42" t="s">
        <v>3</v>
      </c>
      <c r="F5" s="9"/>
      <c r="G5" s="9"/>
      <c r="H5" s="11">
        <v>24.9</v>
      </c>
      <c r="I5" s="12">
        <v>2</v>
      </c>
      <c r="J5" s="11">
        <v>7.15</v>
      </c>
      <c r="K5" s="43"/>
      <c r="L5" s="11"/>
      <c r="M5" s="11"/>
      <c r="N5" s="11"/>
      <c r="O5" s="13">
        <f t="shared" si="0"/>
        <v>67.800000000000011</v>
      </c>
      <c r="P5" s="13">
        <f t="shared" si="1"/>
        <v>8.4750000000000014</v>
      </c>
      <c r="Q5" s="13" t="str">
        <f t="shared" si="2"/>
        <v/>
      </c>
      <c r="R5" s="9"/>
      <c r="S5" s="9"/>
      <c r="T5" s="14"/>
    </row>
    <row r="6" spans="2:22" ht="30">
      <c r="B6" s="8" t="s">
        <v>198</v>
      </c>
      <c r="C6" s="9" t="s">
        <v>207</v>
      </c>
      <c r="D6" s="9" t="s">
        <v>208</v>
      </c>
      <c r="E6" s="10" t="s">
        <v>3</v>
      </c>
      <c r="F6" s="9"/>
      <c r="G6" s="9"/>
      <c r="H6" s="11">
        <v>28.5</v>
      </c>
      <c r="I6" s="12">
        <v>2</v>
      </c>
      <c r="J6" s="11">
        <v>6</v>
      </c>
      <c r="K6" s="11">
        <v>0</v>
      </c>
      <c r="L6" s="41"/>
      <c r="M6" s="11"/>
      <c r="N6" s="11"/>
      <c r="O6" s="13">
        <f t="shared" si="0"/>
        <v>64.5</v>
      </c>
      <c r="P6" s="13">
        <f t="shared" si="1"/>
        <v>8.0625</v>
      </c>
      <c r="Q6" s="13" t="str">
        <f t="shared" si="2"/>
        <v/>
      </c>
      <c r="R6" s="9"/>
      <c r="S6" s="9"/>
      <c r="T6" s="14"/>
      <c r="V6" s="3" t="s">
        <v>206</v>
      </c>
    </row>
    <row r="7" spans="2:22" ht="30">
      <c r="B7" s="8" t="s">
        <v>198</v>
      </c>
      <c r="C7" s="9" t="s">
        <v>209</v>
      </c>
      <c r="D7" s="9" t="s">
        <v>210</v>
      </c>
      <c r="E7" s="10" t="s">
        <v>3</v>
      </c>
      <c r="F7" s="9"/>
      <c r="G7" s="9"/>
      <c r="H7" s="11">
        <v>5</v>
      </c>
      <c r="I7" s="12">
        <v>1</v>
      </c>
      <c r="J7" s="11"/>
      <c r="K7" s="11"/>
      <c r="L7" s="11"/>
      <c r="M7" s="11"/>
      <c r="N7" s="11"/>
      <c r="O7" s="13">
        <f t="shared" si="0"/>
        <v>5</v>
      </c>
      <c r="P7" s="13">
        <f t="shared" si="1"/>
        <v>0.625</v>
      </c>
      <c r="Q7" s="13" t="str">
        <f t="shared" si="2"/>
        <v/>
      </c>
      <c r="R7" s="9"/>
      <c r="S7" s="9"/>
      <c r="T7" s="14"/>
      <c r="V7" s="3" t="s">
        <v>211</v>
      </c>
    </row>
    <row r="8" spans="2:22" ht="30">
      <c r="B8" s="8" t="s">
        <v>155</v>
      </c>
      <c r="C8" s="9" t="s">
        <v>152</v>
      </c>
      <c r="D8" s="9" t="s">
        <v>153</v>
      </c>
      <c r="E8" s="10" t="s">
        <v>3</v>
      </c>
      <c r="F8" s="9" t="s">
        <v>24</v>
      </c>
      <c r="G8" s="9">
        <v>47</v>
      </c>
      <c r="H8" s="11">
        <v>18</v>
      </c>
      <c r="I8" s="12">
        <v>2</v>
      </c>
      <c r="J8" s="11">
        <v>4</v>
      </c>
      <c r="K8" s="11">
        <v>0</v>
      </c>
      <c r="L8" s="11">
        <v>0.2</v>
      </c>
      <c r="M8" s="11"/>
      <c r="N8" s="11"/>
      <c r="O8" s="13">
        <f t="shared" si="0"/>
        <v>43.6</v>
      </c>
      <c r="P8" s="13">
        <f t="shared" si="1"/>
        <v>5.45</v>
      </c>
      <c r="Q8" s="13">
        <f t="shared" si="2"/>
        <v>43.6</v>
      </c>
      <c r="R8" s="9" t="s">
        <v>160</v>
      </c>
      <c r="S8" s="9"/>
      <c r="T8" s="14"/>
    </row>
    <row r="9" spans="2:22" ht="45">
      <c r="B9" s="8" t="s">
        <v>149</v>
      </c>
      <c r="C9" s="9" t="s">
        <v>147</v>
      </c>
      <c r="D9" s="9" t="s">
        <v>150</v>
      </c>
      <c r="E9" s="10" t="s">
        <v>3</v>
      </c>
      <c r="F9" s="9" t="s">
        <v>24</v>
      </c>
      <c r="G9" s="9"/>
      <c r="H9" s="11">
        <v>3.2</v>
      </c>
      <c r="I9" s="12">
        <v>0</v>
      </c>
      <c r="J9" s="11">
        <v>2.6</v>
      </c>
      <c r="K9" s="11">
        <v>3.05</v>
      </c>
      <c r="L9" s="11"/>
      <c r="M9" s="11"/>
      <c r="N9" s="11"/>
      <c r="O9" s="13">
        <f t="shared" si="0"/>
        <v>27.05</v>
      </c>
      <c r="P9" s="13">
        <f t="shared" si="1"/>
        <v>3.3812500000000001</v>
      </c>
      <c r="Q9" s="13">
        <f t="shared" si="2"/>
        <v>27.05</v>
      </c>
      <c r="R9" s="9" t="s">
        <v>151</v>
      </c>
      <c r="S9" s="9"/>
      <c r="T9" s="14"/>
    </row>
    <row r="10" spans="2:22" ht="45">
      <c r="B10" s="21" t="s">
        <v>148</v>
      </c>
      <c r="C10" s="22" t="s">
        <v>142</v>
      </c>
      <c r="D10" s="22" t="s">
        <v>143</v>
      </c>
      <c r="E10" s="23"/>
      <c r="F10" s="22"/>
      <c r="G10" s="9"/>
      <c r="H10" s="29"/>
      <c r="I10" s="30"/>
      <c r="J10" s="29"/>
      <c r="K10" s="29"/>
      <c r="L10" s="29"/>
      <c r="M10" s="29"/>
      <c r="N10" s="29"/>
      <c r="O10" s="13" t="str">
        <f t="shared" si="0"/>
        <v/>
      </c>
      <c r="P10" s="13" t="str">
        <f t="shared" si="1"/>
        <v/>
      </c>
      <c r="Q10" s="13" t="str">
        <f t="shared" si="2"/>
        <v/>
      </c>
      <c r="R10" s="9"/>
      <c r="S10" s="9"/>
      <c r="T10" s="14"/>
    </row>
    <row r="11" spans="2:22" ht="45">
      <c r="B11" s="21" t="s">
        <v>148</v>
      </c>
      <c r="C11" s="22" t="s">
        <v>144</v>
      </c>
      <c r="D11" s="22" t="s">
        <v>145</v>
      </c>
      <c r="E11" s="23" t="s">
        <v>3</v>
      </c>
      <c r="F11" s="22"/>
      <c r="G11" s="36">
        <v>45</v>
      </c>
      <c r="H11" s="29">
        <v>18</v>
      </c>
      <c r="I11" s="30">
        <v>4</v>
      </c>
      <c r="J11" s="29">
        <v>5</v>
      </c>
      <c r="K11" s="29">
        <v>0</v>
      </c>
      <c r="L11" s="29">
        <v>0.2</v>
      </c>
      <c r="M11" s="29"/>
      <c r="N11" s="29"/>
      <c r="O11" s="13">
        <f t="shared" si="0"/>
        <v>39.6</v>
      </c>
      <c r="P11" s="13">
        <f t="shared" si="1"/>
        <v>4.95</v>
      </c>
      <c r="Q11" s="13" t="str">
        <f t="shared" si="2"/>
        <v/>
      </c>
      <c r="R11" s="9"/>
      <c r="S11" s="9" t="s">
        <v>146</v>
      </c>
      <c r="T11" s="14"/>
    </row>
    <row r="12" spans="2:22" ht="45">
      <c r="B12" s="21" t="s">
        <v>140</v>
      </c>
      <c r="C12" s="22" t="s">
        <v>137</v>
      </c>
      <c r="D12" s="22" t="s">
        <v>138</v>
      </c>
      <c r="E12" s="23" t="s">
        <v>3</v>
      </c>
      <c r="F12" s="22" t="s">
        <v>19</v>
      </c>
      <c r="G12" s="9"/>
      <c r="H12" s="29">
        <v>15.5</v>
      </c>
      <c r="I12" s="30">
        <v>2</v>
      </c>
      <c r="J12" s="29">
        <v>5</v>
      </c>
      <c r="K12" s="29">
        <v>0</v>
      </c>
      <c r="L12" s="29">
        <v>0.4</v>
      </c>
      <c r="M12" s="29"/>
      <c r="N12" s="29"/>
      <c r="O12" s="13">
        <f t="shared" si="0"/>
        <v>48.7</v>
      </c>
      <c r="P12" s="13">
        <f t="shared" si="1"/>
        <v>6.0875000000000004</v>
      </c>
      <c r="Q12" s="13">
        <f t="shared" si="2"/>
        <v>16.233333333333334</v>
      </c>
      <c r="R12" s="9" t="s">
        <v>22</v>
      </c>
      <c r="S12" s="9"/>
      <c r="T12" s="14"/>
    </row>
    <row r="13" spans="2:22" ht="45">
      <c r="B13" s="21" t="s">
        <v>140</v>
      </c>
      <c r="C13" s="22" t="s">
        <v>139</v>
      </c>
      <c r="D13" s="22" t="s">
        <v>138</v>
      </c>
      <c r="E13" s="23" t="s">
        <v>3</v>
      </c>
      <c r="F13" s="22"/>
      <c r="G13" s="9">
        <v>15</v>
      </c>
      <c r="H13" s="29">
        <v>11</v>
      </c>
      <c r="I13" s="30">
        <v>2</v>
      </c>
      <c r="J13" s="29">
        <v>3.5</v>
      </c>
      <c r="K13" s="29">
        <v>9</v>
      </c>
      <c r="L13" s="29">
        <v>0.2</v>
      </c>
      <c r="M13" s="29"/>
      <c r="N13" s="29"/>
      <c r="O13" s="13">
        <f t="shared" si="0"/>
        <v>42.6</v>
      </c>
      <c r="P13" s="13">
        <f t="shared" si="1"/>
        <v>5.3250000000000002</v>
      </c>
      <c r="Q13" s="13" t="str">
        <f t="shared" si="2"/>
        <v/>
      </c>
      <c r="R13" s="9" t="s">
        <v>21</v>
      </c>
      <c r="S13" s="9"/>
      <c r="T13" s="14"/>
    </row>
    <row r="14" spans="2:22" ht="45">
      <c r="B14" s="21" t="s">
        <v>136</v>
      </c>
      <c r="C14" s="22" t="s">
        <v>132</v>
      </c>
      <c r="D14" s="34" t="s">
        <v>133</v>
      </c>
      <c r="E14" s="23" t="s">
        <v>3</v>
      </c>
      <c r="F14" s="22"/>
      <c r="G14" s="9"/>
      <c r="H14" s="29"/>
      <c r="I14" s="30"/>
      <c r="J14" s="29"/>
      <c r="K14" s="29"/>
      <c r="L14" s="29"/>
      <c r="M14" s="29"/>
      <c r="N14" s="29"/>
      <c r="O14" s="13" t="str">
        <f t="shared" si="0"/>
        <v/>
      </c>
      <c r="P14" s="13" t="str">
        <f t="shared" si="1"/>
        <v/>
      </c>
      <c r="Q14" s="13" t="str">
        <f t="shared" si="2"/>
        <v/>
      </c>
      <c r="R14" s="9"/>
      <c r="S14" s="9"/>
      <c r="T14" s="14"/>
      <c r="V14" s="3" t="s">
        <v>134</v>
      </c>
    </row>
    <row r="15" spans="2:22" ht="45">
      <c r="B15" s="21" t="s">
        <v>129</v>
      </c>
      <c r="C15" s="22" t="s">
        <v>128</v>
      </c>
      <c r="D15" s="22" t="s">
        <v>130</v>
      </c>
      <c r="E15" s="23" t="s">
        <v>3</v>
      </c>
      <c r="F15" s="22" t="s">
        <v>19</v>
      </c>
      <c r="G15" s="9">
        <v>109</v>
      </c>
      <c r="H15" s="29">
        <v>22</v>
      </c>
      <c r="I15" s="30">
        <v>2</v>
      </c>
      <c r="J15" s="29">
        <v>5</v>
      </c>
      <c r="K15" s="29">
        <v>0</v>
      </c>
      <c r="L15" s="29">
        <v>0.55000000000000004</v>
      </c>
      <c r="M15" s="29"/>
      <c r="N15" s="29"/>
      <c r="O15" s="13">
        <f t="shared" si="0"/>
        <v>56.4</v>
      </c>
      <c r="P15" s="13">
        <f t="shared" si="1"/>
        <v>7.05</v>
      </c>
      <c r="Q15" s="13">
        <f t="shared" si="2"/>
        <v>18.8</v>
      </c>
      <c r="R15" s="9"/>
      <c r="S15" s="9" t="s">
        <v>131</v>
      </c>
      <c r="T15" s="14"/>
      <c r="V15" s="3" t="s">
        <v>135</v>
      </c>
    </row>
    <row r="16" spans="2:22" ht="45">
      <c r="B16" s="21" t="s">
        <v>121</v>
      </c>
      <c r="C16" s="22" t="s">
        <v>120</v>
      </c>
      <c r="D16" s="22" t="s">
        <v>122</v>
      </c>
      <c r="E16" s="23" t="s">
        <v>3</v>
      </c>
      <c r="F16" s="22"/>
      <c r="G16" s="9"/>
      <c r="H16" s="29">
        <v>2.5</v>
      </c>
      <c r="I16" s="30">
        <v>0</v>
      </c>
      <c r="J16" s="29">
        <v>3</v>
      </c>
      <c r="K16" s="29">
        <v>2.5</v>
      </c>
      <c r="L16" s="29"/>
      <c r="M16" s="29"/>
      <c r="N16" s="29"/>
      <c r="O16" s="13">
        <f t="shared" si="0"/>
        <v>29</v>
      </c>
      <c r="P16" s="13">
        <f t="shared" si="1"/>
        <v>3.625</v>
      </c>
      <c r="Q16" s="13" t="str">
        <f t="shared" si="2"/>
        <v/>
      </c>
      <c r="R16" s="9"/>
      <c r="S16" s="9"/>
      <c r="T16" s="14"/>
    </row>
    <row r="17" spans="1:22" ht="45">
      <c r="B17" s="21" t="s">
        <v>121</v>
      </c>
      <c r="C17" s="22" t="s">
        <v>125</v>
      </c>
      <c r="D17" s="22" t="s">
        <v>127</v>
      </c>
      <c r="E17" s="23" t="s">
        <v>3</v>
      </c>
      <c r="F17" s="22"/>
      <c r="G17" s="9"/>
      <c r="H17" s="29">
        <v>13</v>
      </c>
      <c r="I17" s="30">
        <v>2</v>
      </c>
      <c r="J17" s="29">
        <v>3</v>
      </c>
      <c r="K17" s="29">
        <v>0</v>
      </c>
      <c r="L17" s="29"/>
      <c r="M17" s="29"/>
      <c r="N17" s="29"/>
      <c r="O17" s="13">
        <f t="shared" si="0"/>
        <v>31</v>
      </c>
      <c r="P17" s="13">
        <f t="shared" si="1"/>
        <v>3.875</v>
      </c>
      <c r="Q17" s="13" t="str">
        <f t="shared" si="2"/>
        <v/>
      </c>
      <c r="R17" s="9" t="s">
        <v>22</v>
      </c>
      <c r="S17" s="9"/>
      <c r="T17" s="14" t="s">
        <v>126</v>
      </c>
    </row>
    <row r="18" spans="1:22" ht="45">
      <c r="B18" s="21" t="s">
        <v>172</v>
      </c>
      <c r="C18" s="22" t="s">
        <v>117</v>
      </c>
      <c r="D18" s="22" t="s">
        <v>118</v>
      </c>
      <c r="E18" s="23" t="s">
        <v>3</v>
      </c>
      <c r="F18" s="22" t="s">
        <v>19</v>
      </c>
      <c r="G18" s="9">
        <v>6</v>
      </c>
      <c r="H18" s="29">
        <v>20</v>
      </c>
      <c r="I18" s="30">
        <v>0</v>
      </c>
      <c r="J18" s="29">
        <v>7</v>
      </c>
      <c r="K18" s="29">
        <v>4</v>
      </c>
      <c r="L18" s="29"/>
      <c r="M18" s="29"/>
      <c r="N18" s="29"/>
      <c r="O18" s="13">
        <f t="shared" si="0"/>
        <v>80</v>
      </c>
      <c r="P18" s="13">
        <f t="shared" si="1"/>
        <v>10</v>
      </c>
      <c r="Q18" s="13">
        <f t="shared" si="2"/>
        <v>26.666666666666668</v>
      </c>
      <c r="R18" s="9" t="s">
        <v>22</v>
      </c>
      <c r="S18" s="9"/>
      <c r="T18" s="14"/>
      <c r="V18" s="3" t="s">
        <v>119</v>
      </c>
    </row>
    <row r="19" spans="1:22" ht="45">
      <c r="B19" s="21" t="s">
        <v>172</v>
      </c>
      <c r="C19" s="22" t="s">
        <v>107</v>
      </c>
      <c r="D19" s="22" t="s">
        <v>108</v>
      </c>
      <c r="E19" s="23" t="s">
        <v>3</v>
      </c>
      <c r="F19" s="22" t="s">
        <v>19</v>
      </c>
      <c r="G19" s="9">
        <v>30</v>
      </c>
      <c r="H19" s="29">
        <v>17.5</v>
      </c>
      <c r="I19" s="30">
        <v>2</v>
      </c>
      <c r="J19" s="29">
        <v>5.5</v>
      </c>
      <c r="K19" s="29">
        <v>4.5</v>
      </c>
      <c r="L19" s="29"/>
      <c r="M19" s="29"/>
      <c r="N19" s="29"/>
      <c r="O19" s="13">
        <f t="shared" si="0"/>
        <v>55</v>
      </c>
      <c r="P19" s="13">
        <f t="shared" si="1"/>
        <v>6.875</v>
      </c>
      <c r="Q19" s="13">
        <f t="shared" si="2"/>
        <v>18.333333333333332</v>
      </c>
      <c r="R19" s="9"/>
      <c r="S19" s="9"/>
      <c r="T19" s="14"/>
      <c r="V19" s="3" t="s">
        <v>109</v>
      </c>
    </row>
    <row r="20" spans="1:22" ht="30">
      <c r="B20" s="8" t="s">
        <v>225</v>
      </c>
      <c r="C20" s="9" t="s">
        <v>226</v>
      </c>
      <c r="D20" s="9" t="s">
        <v>227</v>
      </c>
      <c r="E20" s="10" t="s">
        <v>3</v>
      </c>
      <c r="F20" s="9"/>
      <c r="G20" s="9"/>
      <c r="H20" s="11">
        <v>30</v>
      </c>
      <c r="I20" s="12">
        <v>2</v>
      </c>
      <c r="J20" s="11"/>
      <c r="K20" s="11"/>
      <c r="L20" s="11"/>
      <c r="M20" s="11"/>
      <c r="N20" s="11"/>
      <c r="O20" s="13">
        <f t="shared" ref="O20:O23" si="3">IF(H20&lt;&gt;"",H20+(J20*(Nombre_personnes-I20))+(L20*Nombre_personnes)+K20+M20+N20,"")</f>
        <v>30</v>
      </c>
      <c r="P20" s="13">
        <f t="shared" ref="P20:P23" si="4">IF(O20&lt;&gt;"",O20/Nombre_personnes,"")</f>
        <v>3.75</v>
      </c>
      <c r="Q20" s="13" t="str">
        <f t="shared" ref="Q20:Q23" si="5">IF(F20&lt;&gt;"",O20/LEN(F20),"")</f>
        <v/>
      </c>
      <c r="R20" s="9"/>
      <c r="S20" s="9"/>
      <c r="T20" s="14"/>
    </row>
    <row r="21" spans="1:22" ht="45">
      <c r="B21" s="21" t="s">
        <v>116</v>
      </c>
      <c r="C21" s="22" t="s">
        <v>110</v>
      </c>
      <c r="D21" s="22" t="s">
        <v>111</v>
      </c>
      <c r="E21" s="23" t="s">
        <v>3</v>
      </c>
      <c r="F21" s="22" t="s">
        <v>19</v>
      </c>
      <c r="G21" s="9"/>
      <c r="H21" s="29">
        <v>47.6</v>
      </c>
      <c r="I21" s="30">
        <v>5</v>
      </c>
      <c r="J21" s="29"/>
      <c r="K21" s="29"/>
      <c r="L21" s="29"/>
      <c r="M21" s="29"/>
      <c r="N21" s="29"/>
      <c r="O21" s="13">
        <f t="shared" si="3"/>
        <v>47.6</v>
      </c>
      <c r="P21" s="13">
        <f t="shared" si="4"/>
        <v>5.95</v>
      </c>
      <c r="Q21" s="13">
        <f t="shared" si="5"/>
        <v>15.866666666666667</v>
      </c>
      <c r="R21" s="9" t="s">
        <v>22</v>
      </c>
      <c r="S21" s="9"/>
      <c r="T21" s="14"/>
    </row>
    <row r="22" spans="1:22" ht="45">
      <c r="B22" s="21" t="s">
        <v>116</v>
      </c>
      <c r="C22" s="22" t="s">
        <v>112</v>
      </c>
      <c r="D22" s="22" t="s">
        <v>113</v>
      </c>
      <c r="E22" s="23" t="s">
        <v>3</v>
      </c>
      <c r="F22" s="22" t="s">
        <v>19</v>
      </c>
      <c r="G22" s="9"/>
      <c r="H22" s="29">
        <v>10.25</v>
      </c>
      <c r="I22" s="30">
        <v>0</v>
      </c>
      <c r="J22" s="30">
        <v>6.75</v>
      </c>
      <c r="K22" s="29">
        <v>4.3</v>
      </c>
      <c r="L22" s="29">
        <v>0.6</v>
      </c>
      <c r="M22" s="29"/>
      <c r="N22" s="29"/>
      <c r="O22" s="13">
        <f t="shared" si="3"/>
        <v>73.349999999999994</v>
      </c>
      <c r="P22" s="13">
        <f t="shared" si="4"/>
        <v>9.1687499999999993</v>
      </c>
      <c r="Q22" s="13">
        <f t="shared" si="5"/>
        <v>24.45</v>
      </c>
      <c r="R22" s="9"/>
      <c r="S22" s="9"/>
      <c r="T22" s="14"/>
    </row>
    <row r="23" spans="1:22" ht="30">
      <c r="B23" s="21" t="s">
        <v>116</v>
      </c>
      <c r="C23" s="22" t="s">
        <v>114</v>
      </c>
      <c r="D23" s="22" t="s">
        <v>115</v>
      </c>
      <c r="E23" s="23" t="s">
        <v>3</v>
      </c>
      <c r="F23" s="22" t="s">
        <v>19</v>
      </c>
      <c r="G23" s="9">
        <v>68</v>
      </c>
      <c r="H23" s="29">
        <v>10</v>
      </c>
      <c r="I23" s="30">
        <v>0</v>
      </c>
      <c r="J23" s="29">
        <v>6.5</v>
      </c>
      <c r="K23" s="29">
        <v>4</v>
      </c>
      <c r="L23" s="29"/>
      <c r="M23" s="29"/>
      <c r="N23" s="29"/>
      <c r="O23" s="13">
        <f t="shared" si="3"/>
        <v>66</v>
      </c>
      <c r="P23" s="13">
        <f t="shared" si="4"/>
        <v>8.25</v>
      </c>
      <c r="Q23" s="13">
        <f t="shared" si="5"/>
        <v>22</v>
      </c>
      <c r="R23" s="9"/>
      <c r="S23" s="9"/>
      <c r="T23" s="14"/>
    </row>
    <row r="24" spans="1:22" ht="45">
      <c r="B24" s="21" t="s">
        <v>48</v>
      </c>
      <c r="C24" s="22" t="s">
        <v>49</v>
      </c>
      <c r="D24" s="22" t="s">
        <v>50</v>
      </c>
      <c r="E24" s="23"/>
      <c r="F24" s="22"/>
      <c r="G24" s="9"/>
      <c r="H24" s="29"/>
      <c r="I24" s="30"/>
      <c r="J24" s="29"/>
      <c r="K24" s="29"/>
      <c r="L24" s="29"/>
      <c r="M24" s="29"/>
      <c r="N24" s="29"/>
      <c r="O24" s="13" t="str">
        <f>IF(H24&lt;&gt;"",H24+(J24*(Nombre_personnes-I24))+(L24*Nombre_personnes)+K24+M24+N24,"")</f>
        <v/>
      </c>
      <c r="P24" s="13" t="str">
        <f t="shared" ref="P24:P34" si="6">IF(O24&lt;&gt;"",O24/Nombre_personnes,"")</f>
        <v/>
      </c>
      <c r="Q24" s="13" t="str">
        <f t="shared" ref="Q24:Q34" si="7">IF(F24&lt;&gt;"",O24/LEN(F24),"")</f>
        <v/>
      </c>
      <c r="R24" s="9"/>
      <c r="S24" s="9"/>
      <c r="T24" s="14"/>
    </row>
    <row r="25" spans="1:22" ht="30">
      <c r="B25" s="21" t="s">
        <v>47</v>
      </c>
      <c r="C25" s="22" t="s">
        <v>41</v>
      </c>
      <c r="D25" s="22" t="s">
        <v>42</v>
      </c>
      <c r="E25" s="23" t="s">
        <v>3</v>
      </c>
      <c r="F25" s="22"/>
      <c r="G25" s="9"/>
      <c r="H25" s="29">
        <v>5</v>
      </c>
      <c r="I25" s="30">
        <v>0</v>
      </c>
      <c r="J25" s="29">
        <v>4</v>
      </c>
      <c r="K25" s="29">
        <v>0</v>
      </c>
      <c r="L25" s="29">
        <v>0.22</v>
      </c>
      <c r="M25" s="29"/>
      <c r="N25" s="29"/>
      <c r="O25" s="13">
        <f>IF(H25&lt;&gt;"",H25+(J25*(Nombre_personnes-I25))+(L25*Nombre_personnes)+K25+M25+N25,"")</f>
        <v>38.76</v>
      </c>
      <c r="P25" s="13">
        <f t="shared" si="6"/>
        <v>4.8449999999999998</v>
      </c>
      <c r="Q25" s="13" t="str">
        <f t="shared" si="7"/>
        <v/>
      </c>
      <c r="R25" s="9"/>
      <c r="S25" s="9"/>
      <c r="T25" s="14"/>
    </row>
    <row r="26" spans="1:22" ht="60">
      <c r="B26" s="21" t="s">
        <v>47</v>
      </c>
      <c r="C26" s="22" t="s">
        <v>45</v>
      </c>
      <c r="D26" s="22" t="s">
        <v>46</v>
      </c>
      <c r="E26" s="23"/>
      <c r="F26" s="22"/>
      <c r="G26" s="9"/>
      <c r="H26" s="29"/>
      <c r="I26" s="30"/>
      <c r="J26" s="29"/>
      <c r="K26" s="29"/>
      <c r="L26" s="29"/>
      <c r="M26" s="29"/>
      <c r="N26" s="29"/>
      <c r="O26" s="13" t="str">
        <f>IF(H26&lt;&gt;"",H26+(J26*(Nombre_personnes-I26))+(L26*Nombre_personnes)+K26+M26+N26,"")</f>
        <v/>
      </c>
      <c r="P26" s="13" t="str">
        <f t="shared" si="6"/>
        <v/>
      </c>
      <c r="Q26" s="13" t="str">
        <f t="shared" si="7"/>
        <v/>
      </c>
      <c r="R26" s="9"/>
      <c r="S26" s="9"/>
      <c r="T26" s="14"/>
    </row>
    <row r="27" spans="1:22" ht="60">
      <c r="B27" s="21" t="s">
        <v>43</v>
      </c>
      <c r="C27" s="22" t="s">
        <v>39</v>
      </c>
      <c r="D27" s="22" t="s">
        <v>40</v>
      </c>
      <c r="E27" s="23" t="s">
        <v>3</v>
      </c>
      <c r="F27" s="22" t="s">
        <v>23</v>
      </c>
      <c r="G27" s="9"/>
      <c r="H27" s="31"/>
      <c r="I27" s="32"/>
      <c r="J27" s="31"/>
      <c r="K27" s="31"/>
      <c r="L27" s="31"/>
      <c r="M27" s="31"/>
      <c r="N27" s="31"/>
      <c r="O27" s="13" t="str">
        <f t="shared" ref="O27" si="8">IF(H27&lt;&gt;"",H27+(J27*(Nombre_personnes-I27))+(L27*Nombre_personnes)+K27+M27+N27,"")</f>
        <v/>
      </c>
      <c r="P27" s="13" t="str">
        <f t="shared" si="6"/>
        <v/>
      </c>
      <c r="Q27" s="13" t="e">
        <f t="shared" si="7"/>
        <v>#VALUE!</v>
      </c>
      <c r="R27" s="9"/>
      <c r="S27" s="9"/>
      <c r="T27" s="14"/>
    </row>
    <row r="28" spans="1:22" ht="30">
      <c r="B28" s="21" t="s">
        <v>35</v>
      </c>
      <c r="C28" s="22" t="s">
        <v>36</v>
      </c>
      <c r="D28" s="22" t="s">
        <v>37</v>
      </c>
      <c r="E28" s="23" t="s">
        <v>3</v>
      </c>
      <c r="F28" s="22" t="s">
        <v>19</v>
      </c>
      <c r="G28" s="9">
        <v>113</v>
      </c>
      <c r="H28" s="29">
        <v>9</v>
      </c>
      <c r="I28" s="30">
        <v>0</v>
      </c>
      <c r="J28" s="29">
        <v>5.5</v>
      </c>
      <c r="K28" s="29">
        <v>2</v>
      </c>
      <c r="L28" s="29">
        <v>0.45</v>
      </c>
      <c r="M28" s="29"/>
      <c r="N28" s="29"/>
      <c r="O28" s="13">
        <f t="shared" ref="O28:O34" si="9">IF(H28&lt;&gt;"",H28+(J28*(Nombre_personnes-I28))+(L28*Nombre_personnes)+K28+M28+N28,"")</f>
        <v>58.6</v>
      </c>
      <c r="P28" s="13">
        <f t="shared" si="6"/>
        <v>7.3250000000000002</v>
      </c>
      <c r="Q28" s="13">
        <f t="shared" si="7"/>
        <v>19.533333333333335</v>
      </c>
      <c r="R28" s="9" t="s">
        <v>22</v>
      </c>
      <c r="S28" s="9" t="s">
        <v>21</v>
      </c>
      <c r="T28" s="14" t="s">
        <v>38</v>
      </c>
    </row>
    <row r="29" spans="1:22" ht="60">
      <c r="B29" s="21" t="s">
        <v>52</v>
      </c>
      <c r="C29" s="22" t="s">
        <v>54</v>
      </c>
      <c r="D29" s="22" t="s">
        <v>55</v>
      </c>
      <c r="E29" s="23" t="s">
        <v>3</v>
      </c>
      <c r="F29" s="22" t="s">
        <v>24</v>
      </c>
      <c r="G29" s="9">
        <v>66</v>
      </c>
      <c r="H29" s="29">
        <v>4.5</v>
      </c>
      <c r="I29" s="30">
        <v>0</v>
      </c>
      <c r="J29" s="29">
        <v>3.2</v>
      </c>
      <c r="K29" s="29">
        <v>2.9</v>
      </c>
      <c r="L29" s="29">
        <v>0.22</v>
      </c>
      <c r="M29" s="29"/>
      <c r="N29" s="29"/>
      <c r="O29" s="13">
        <f t="shared" si="9"/>
        <v>34.760000000000005</v>
      </c>
      <c r="P29" s="13">
        <f t="shared" si="6"/>
        <v>4.3450000000000006</v>
      </c>
      <c r="Q29" s="13">
        <f t="shared" si="7"/>
        <v>34.760000000000005</v>
      </c>
      <c r="R29" s="9" t="s">
        <v>21</v>
      </c>
      <c r="S29" s="9"/>
      <c r="T29" s="14"/>
    </row>
    <row r="30" spans="1:22" ht="60">
      <c r="A30" s="35"/>
      <c r="B30" s="21" t="s">
        <v>52</v>
      </c>
      <c r="C30" s="22" t="s">
        <v>51</v>
      </c>
      <c r="D30" s="22" t="s">
        <v>53</v>
      </c>
      <c r="E30" s="23" t="s">
        <v>3</v>
      </c>
      <c r="F30" s="22" t="s">
        <v>23</v>
      </c>
      <c r="G30" s="9"/>
      <c r="H30" s="29">
        <v>28</v>
      </c>
      <c r="I30" s="30">
        <v>2</v>
      </c>
      <c r="J30" s="29">
        <v>4</v>
      </c>
      <c r="K30" s="29">
        <v>0</v>
      </c>
      <c r="L30" s="29">
        <v>0.45</v>
      </c>
      <c r="M30" s="29"/>
      <c r="N30" s="29">
        <v>9</v>
      </c>
      <c r="O30" s="13">
        <f t="shared" si="9"/>
        <v>64.599999999999994</v>
      </c>
      <c r="P30" s="13">
        <f t="shared" si="6"/>
        <v>8.0749999999999993</v>
      </c>
      <c r="Q30" s="13">
        <f t="shared" si="7"/>
        <v>16.149999999999999</v>
      </c>
      <c r="R30" s="9" t="s">
        <v>22</v>
      </c>
      <c r="S30" s="9"/>
      <c r="T30" s="14"/>
    </row>
    <row r="31" spans="1:22" ht="45">
      <c r="B31" s="21" t="s">
        <v>56</v>
      </c>
      <c r="C31" s="22" t="s">
        <v>58</v>
      </c>
      <c r="D31" s="22" t="s">
        <v>57</v>
      </c>
      <c r="E31" s="23" t="s">
        <v>3</v>
      </c>
      <c r="F31" s="22" t="s">
        <v>24</v>
      </c>
      <c r="G31" s="9">
        <v>30</v>
      </c>
      <c r="H31" s="29">
        <v>2.5</v>
      </c>
      <c r="I31" s="30">
        <v>0</v>
      </c>
      <c r="J31" s="29">
        <v>2.5</v>
      </c>
      <c r="K31" s="29">
        <v>2.5</v>
      </c>
      <c r="L31" s="29">
        <v>0.3</v>
      </c>
      <c r="M31" s="29"/>
      <c r="N31" s="29"/>
      <c r="O31" s="13">
        <f t="shared" si="9"/>
        <v>27.4</v>
      </c>
      <c r="P31" s="13">
        <f t="shared" si="6"/>
        <v>3.4249999999999998</v>
      </c>
      <c r="Q31" s="13">
        <f t="shared" si="7"/>
        <v>27.4</v>
      </c>
      <c r="R31" s="9"/>
      <c r="S31" s="9"/>
      <c r="T31" s="14"/>
    </row>
    <row r="32" spans="1:22" ht="30">
      <c r="B32" s="21" t="s">
        <v>60</v>
      </c>
      <c r="C32" s="22" t="s">
        <v>62</v>
      </c>
      <c r="D32" s="22" t="s">
        <v>61</v>
      </c>
      <c r="E32" s="23" t="s">
        <v>3</v>
      </c>
      <c r="F32" s="22" t="s">
        <v>24</v>
      </c>
      <c r="G32" s="9"/>
      <c r="H32" s="29">
        <v>0</v>
      </c>
      <c r="I32" s="30"/>
      <c r="J32" s="29">
        <v>13</v>
      </c>
      <c r="K32" s="29"/>
      <c r="L32" s="29">
        <v>0.45</v>
      </c>
      <c r="M32" s="29"/>
      <c r="N32" s="29"/>
      <c r="O32" s="13">
        <f t="shared" si="9"/>
        <v>107.6</v>
      </c>
      <c r="P32" s="13">
        <f t="shared" si="6"/>
        <v>13.45</v>
      </c>
      <c r="Q32" s="13">
        <f t="shared" si="7"/>
        <v>107.6</v>
      </c>
      <c r="R32" s="9"/>
      <c r="S32" s="9"/>
      <c r="T32" s="14"/>
    </row>
    <row r="33" spans="2:22" ht="60">
      <c r="B33" s="21" t="s">
        <v>60</v>
      </c>
      <c r="C33" s="22" t="s">
        <v>59</v>
      </c>
      <c r="D33" s="22" t="s">
        <v>61</v>
      </c>
      <c r="E33" s="23" t="s">
        <v>3</v>
      </c>
      <c r="F33" s="22" t="s">
        <v>24</v>
      </c>
      <c r="G33" s="9">
        <v>93</v>
      </c>
      <c r="H33" s="29">
        <v>22</v>
      </c>
      <c r="I33" s="30">
        <v>1</v>
      </c>
      <c r="J33" s="29">
        <v>7</v>
      </c>
      <c r="K33" s="29">
        <v>0</v>
      </c>
      <c r="L33" s="29">
        <v>0.45</v>
      </c>
      <c r="M33" s="29"/>
      <c r="N33" s="29"/>
      <c r="O33" s="13">
        <f t="shared" si="9"/>
        <v>74.599999999999994</v>
      </c>
      <c r="P33" s="13">
        <f t="shared" si="6"/>
        <v>9.3249999999999993</v>
      </c>
      <c r="Q33" s="13">
        <f t="shared" si="7"/>
        <v>74.599999999999994</v>
      </c>
      <c r="R33" s="9"/>
      <c r="S33" s="9"/>
      <c r="T33" s="14"/>
    </row>
    <row r="34" spans="2:22" ht="60">
      <c r="B34" s="21" t="s">
        <v>65</v>
      </c>
      <c r="C34" s="22" t="s">
        <v>64</v>
      </c>
      <c r="D34" s="33" t="s">
        <v>63</v>
      </c>
      <c r="E34" s="23" t="s">
        <v>3</v>
      </c>
      <c r="F34" s="22" t="s">
        <v>24</v>
      </c>
      <c r="G34" s="9">
        <v>49</v>
      </c>
      <c r="H34" s="29">
        <v>15.5</v>
      </c>
      <c r="I34" s="30">
        <v>1</v>
      </c>
      <c r="J34" s="29">
        <v>6.5</v>
      </c>
      <c r="K34" s="29">
        <v>4.5</v>
      </c>
      <c r="L34" s="29"/>
      <c r="M34" s="29"/>
      <c r="N34" s="29"/>
      <c r="O34" s="13">
        <f t="shared" si="9"/>
        <v>65.5</v>
      </c>
      <c r="P34" s="13">
        <f t="shared" si="6"/>
        <v>8.1875</v>
      </c>
      <c r="Q34" s="13">
        <f t="shared" si="7"/>
        <v>65.5</v>
      </c>
      <c r="R34" s="9"/>
      <c r="S34" s="9"/>
      <c r="T34" s="14"/>
    </row>
    <row r="35" spans="2:22" ht="45">
      <c r="B35" s="21" t="s">
        <v>85</v>
      </c>
      <c r="C35" s="22" t="s">
        <v>81</v>
      </c>
      <c r="D35" s="22" t="s">
        <v>82</v>
      </c>
      <c r="E35" s="23" t="s">
        <v>3</v>
      </c>
      <c r="F35" s="22" t="s">
        <v>20</v>
      </c>
      <c r="G35" s="9">
        <v>40</v>
      </c>
      <c r="H35" s="29">
        <v>4.8</v>
      </c>
      <c r="I35" s="30">
        <v>0</v>
      </c>
      <c r="J35" s="29">
        <v>3.7</v>
      </c>
      <c r="K35" s="29">
        <v>3.2</v>
      </c>
      <c r="L35" s="29">
        <v>0.35</v>
      </c>
      <c r="M35" s="29"/>
      <c r="N35" s="29"/>
      <c r="O35" s="13">
        <f t="shared" ref="O35:O37" si="10">IF(H35&lt;&gt;"",H35+(J35*(Nombre_personnes-I35))+(L35*Nombre_personnes)+K35+M35+N35,"")</f>
        <v>40.4</v>
      </c>
      <c r="P35" s="13">
        <f t="shared" ref="P35:P37" si="11">IF(O35&lt;&gt;"",O35/Nombre_personnes,"")</f>
        <v>5.05</v>
      </c>
      <c r="Q35" s="13">
        <f t="shared" ref="Q35:Q37" si="12">IF(F35&lt;&gt;"",O35/LEN(F35),"")</f>
        <v>20.2</v>
      </c>
      <c r="R35" s="9"/>
      <c r="S35" s="9" t="s">
        <v>83</v>
      </c>
      <c r="T35" s="14"/>
      <c r="V35" s="3" t="s">
        <v>84</v>
      </c>
    </row>
    <row r="36" spans="2:22" ht="45">
      <c r="B36" s="21" t="s">
        <v>94</v>
      </c>
      <c r="C36" s="22" t="s">
        <v>86</v>
      </c>
      <c r="D36" s="22" t="s">
        <v>88</v>
      </c>
      <c r="E36" s="23" t="s">
        <v>3</v>
      </c>
      <c r="F36" s="22"/>
      <c r="G36" s="9">
        <v>25</v>
      </c>
      <c r="H36" s="29">
        <v>4.5</v>
      </c>
      <c r="I36" s="30">
        <v>0</v>
      </c>
      <c r="J36" s="29">
        <v>4.5</v>
      </c>
      <c r="K36" s="29">
        <v>2.5</v>
      </c>
      <c r="L36" s="29"/>
      <c r="M36" s="29"/>
      <c r="N36" s="29"/>
      <c r="O36" s="13">
        <f>IF(H36&lt;&gt;"",H36+(J36*(Nombre_personnes-I36))+(L36*Nombre_personnes)+K36+M36+N36,"")</f>
        <v>43</v>
      </c>
      <c r="P36" s="13">
        <f>IF(O36&lt;&gt;"",O36/Nombre_personnes,"")</f>
        <v>5.375</v>
      </c>
      <c r="Q36" s="13" t="str">
        <f>IF(F36&lt;&gt;"",O36/LEN(F36),"")</f>
        <v/>
      </c>
      <c r="R36" s="9" t="s">
        <v>22</v>
      </c>
      <c r="S36" s="9"/>
      <c r="T36" s="14"/>
      <c r="V36" s="3" t="s">
        <v>87</v>
      </c>
    </row>
    <row r="37" spans="2:22" ht="45">
      <c r="B37" s="21" t="s">
        <v>70</v>
      </c>
      <c r="C37" s="22" t="s">
        <v>72</v>
      </c>
      <c r="D37" s="22" t="s">
        <v>71</v>
      </c>
      <c r="E37" s="23" t="s">
        <v>3</v>
      </c>
      <c r="F37" s="22" t="s">
        <v>20</v>
      </c>
      <c r="G37" s="9">
        <v>45</v>
      </c>
      <c r="H37" s="29">
        <v>5</v>
      </c>
      <c r="I37" s="30">
        <v>0</v>
      </c>
      <c r="J37" s="29">
        <v>3.98</v>
      </c>
      <c r="K37" s="29">
        <v>3.4</v>
      </c>
      <c r="L37" s="29">
        <v>0.22</v>
      </c>
      <c r="M37" s="29"/>
      <c r="N37" s="29"/>
      <c r="O37" s="13">
        <f t="shared" si="10"/>
        <v>42</v>
      </c>
      <c r="P37" s="13">
        <f t="shared" si="11"/>
        <v>5.25</v>
      </c>
      <c r="Q37" s="13">
        <f t="shared" si="12"/>
        <v>21</v>
      </c>
      <c r="R37" s="9"/>
      <c r="S37" s="9" t="s">
        <v>73</v>
      </c>
      <c r="T37" s="14"/>
      <c r="V37" s="3" t="s">
        <v>74</v>
      </c>
    </row>
    <row r="38" spans="2:22" ht="45">
      <c r="B38" s="21" t="s">
        <v>95</v>
      </c>
      <c r="C38" s="22" t="s">
        <v>92</v>
      </c>
      <c r="D38" s="22" t="s">
        <v>93</v>
      </c>
      <c r="E38" s="23" t="s">
        <v>3</v>
      </c>
      <c r="F38" s="22"/>
      <c r="G38" s="9">
        <v>50</v>
      </c>
      <c r="H38" s="29">
        <v>9.6</v>
      </c>
      <c r="I38" s="30">
        <v>5</v>
      </c>
      <c r="J38" s="29"/>
      <c r="K38" s="29"/>
      <c r="L38" s="29">
        <v>0.4</v>
      </c>
      <c r="M38" s="29"/>
      <c r="N38" s="29"/>
      <c r="O38" s="13">
        <f>IF(H38&lt;&gt;"",H38+(J38*(Nombre_personnes-I38))+(L38*Nombre_personnes)+K38+M38+N38,"")</f>
        <v>12.8</v>
      </c>
      <c r="P38" s="13">
        <f>IF(O38&lt;&gt;"",O38/Nombre_personnes,"")</f>
        <v>1.6</v>
      </c>
      <c r="Q38" s="13" t="str">
        <f>IF(F38&lt;&gt;"",O38/LEN(F38),"")</f>
        <v/>
      </c>
      <c r="R38" s="9"/>
      <c r="S38" s="9"/>
      <c r="T38" s="14"/>
    </row>
    <row r="39" spans="2:22" ht="45">
      <c r="B39" s="21"/>
      <c r="C39" s="22" t="s">
        <v>96</v>
      </c>
      <c r="D39" s="22" t="s">
        <v>97</v>
      </c>
      <c r="E39" s="23" t="s">
        <v>3</v>
      </c>
      <c r="F39" s="22" t="s">
        <v>19</v>
      </c>
      <c r="G39" s="9">
        <v>66</v>
      </c>
      <c r="H39" s="29">
        <v>9.1999999999999993</v>
      </c>
      <c r="I39" s="30">
        <v>0</v>
      </c>
      <c r="J39" s="29">
        <v>4.8</v>
      </c>
      <c r="K39" s="29">
        <v>4.2</v>
      </c>
      <c r="L39" s="29"/>
      <c r="M39" s="29"/>
      <c r="N39" s="29"/>
      <c r="O39" s="13">
        <f>IF(H39&lt;&gt;"",H39+(J39*(Nombre_personnes-I39))+(L39*Nombre_personnes)+K39+M39+N39,"")</f>
        <v>51.8</v>
      </c>
      <c r="P39" s="13">
        <f>IF(O39&lt;&gt;"",O39/Nombre_personnes,"")</f>
        <v>6.4749999999999996</v>
      </c>
      <c r="Q39" s="13">
        <f>IF(F39&lt;&gt;"",O39/LEN(F39),"")</f>
        <v>17.266666666666666</v>
      </c>
      <c r="R39" s="9"/>
      <c r="S39" s="9"/>
      <c r="T39" s="14"/>
    </row>
    <row r="40" spans="2:22" ht="30">
      <c r="B40" s="21"/>
      <c r="C40" s="22" t="s">
        <v>98</v>
      </c>
      <c r="D40" s="34" t="s">
        <v>99</v>
      </c>
      <c r="E40" s="22"/>
      <c r="F40" s="22"/>
      <c r="G40" s="9"/>
      <c r="H40" s="29"/>
      <c r="I40" s="30"/>
      <c r="J40" s="29"/>
      <c r="K40" s="29"/>
      <c r="L40" s="29"/>
      <c r="M40" s="29"/>
      <c r="N40" s="29"/>
      <c r="O40" s="13" t="str">
        <f t="shared" ref="O40" si="13">IF(H40&lt;&gt;"",H40+(J40*(Nombre_personnes-I40))+(L40*Nombre_personnes)+K40+M40+N40,"")</f>
        <v/>
      </c>
      <c r="P40" s="13" t="str">
        <f t="shared" ref="P40" si="14">IF(O40&lt;&gt;"",O40/Nombre_personnes,"")</f>
        <v/>
      </c>
      <c r="Q40" s="13" t="str">
        <f t="shared" ref="Q40" si="15">IF(F40&lt;&gt;"",O40/LEN(F40),"")</f>
        <v/>
      </c>
      <c r="R40" s="9"/>
      <c r="S40" s="9"/>
      <c r="T40" s="14"/>
    </row>
    <row r="41" spans="2:22" ht="30">
      <c r="B41" s="21"/>
      <c r="C41" s="22" t="s">
        <v>100</v>
      </c>
      <c r="D41" s="22" t="s">
        <v>106</v>
      </c>
      <c r="E41" s="23" t="s">
        <v>3</v>
      </c>
      <c r="F41" s="22" t="s">
        <v>20</v>
      </c>
      <c r="G41" s="9"/>
      <c r="H41" s="29">
        <v>20</v>
      </c>
      <c r="I41" s="30">
        <v>2</v>
      </c>
      <c r="J41" s="29">
        <v>5</v>
      </c>
      <c r="K41" s="29">
        <v>0</v>
      </c>
      <c r="L41" s="29">
        <v>0.5</v>
      </c>
      <c r="M41" s="29"/>
      <c r="N41" s="29"/>
      <c r="O41" s="13">
        <f>IF(H41&lt;&gt;"",H41+(J41*(Nombre_personnes-I41))+(L41*Nombre_personnes)+K41+M41+N41,"")</f>
        <v>54</v>
      </c>
      <c r="P41" s="13">
        <f>IF(O41&lt;&gt;"",O41/Nombre_personnes,"")</f>
        <v>6.75</v>
      </c>
      <c r="Q41" s="13">
        <f>IF(F41&lt;&gt;"",O41/LEN(F41),"")</f>
        <v>27</v>
      </c>
      <c r="R41" s="9"/>
      <c r="S41" s="9"/>
      <c r="T41" s="14"/>
    </row>
    <row r="42" spans="2:22" ht="30">
      <c r="B42" s="21"/>
      <c r="C42" s="22" t="s">
        <v>104</v>
      </c>
      <c r="D42" s="22" t="s">
        <v>105</v>
      </c>
      <c r="E42" s="23" t="s">
        <v>3</v>
      </c>
      <c r="F42" s="22"/>
      <c r="G42" s="9">
        <v>50</v>
      </c>
      <c r="H42" s="29">
        <v>14</v>
      </c>
      <c r="I42" s="30">
        <v>2</v>
      </c>
      <c r="J42" s="29">
        <v>4.9000000000000004</v>
      </c>
      <c r="K42" s="29">
        <v>3.5</v>
      </c>
      <c r="L42" s="29">
        <v>0.2</v>
      </c>
      <c r="M42" s="29"/>
      <c r="N42" s="29"/>
      <c r="O42" s="13">
        <f>IF(H42&lt;&gt;"",H42+(J42*(Nombre_personnes-I42))+(L42*Nombre_personnes)+K42+M42+N42,"")</f>
        <v>48.500000000000007</v>
      </c>
      <c r="P42" s="13">
        <f>IF(O42&lt;&gt;"",O42/Nombre_personnes,"")</f>
        <v>6.0625000000000009</v>
      </c>
      <c r="Q42" s="13" t="str">
        <f>IF(F42&lt;&gt;"",O42/LEN(F42),"")</f>
        <v/>
      </c>
      <c r="R42" s="9" t="s">
        <v>22</v>
      </c>
      <c r="S42" s="9"/>
      <c r="T42" s="14"/>
    </row>
    <row r="43" spans="2:22">
      <c r="B43" s="8"/>
      <c r="C43" s="9"/>
      <c r="D43" s="9"/>
      <c r="E43" s="10"/>
      <c r="F43" s="9"/>
      <c r="G43" s="9"/>
      <c r="H43" s="11"/>
      <c r="I43" s="12"/>
      <c r="J43" s="11"/>
      <c r="K43" s="11"/>
      <c r="L43" s="11"/>
      <c r="M43" s="11"/>
      <c r="N43" s="11"/>
      <c r="O43" s="13" t="str">
        <f t="shared" ref="O43:O58" si="16">IF(H43&lt;&gt;"",H43+(J43*(Nombre_personnes-I43))+(L43*Nombre_personnes)+K43+M43+N43,"")</f>
        <v/>
      </c>
      <c r="P43" s="13" t="str">
        <f t="shared" ref="P43:P59" si="17">IF(O43&lt;&gt;"",O43/Nombre_personnes,"")</f>
        <v/>
      </c>
      <c r="Q43" s="13" t="str">
        <f t="shared" ref="Q43:Q59" si="18">IF(F43&lt;&gt;"",O43/LEN(F43),"")</f>
        <v/>
      </c>
      <c r="R43" s="9"/>
      <c r="S43" s="9"/>
      <c r="T43" s="14"/>
    </row>
    <row r="44" spans="2:22">
      <c r="B44" s="8"/>
      <c r="C44" s="9"/>
      <c r="D44" s="9"/>
      <c r="E44" s="10"/>
      <c r="F44" s="9"/>
      <c r="G44" s="9"/>
      <c r="H44" s="11"/>
      <c r="I44" s="12"/>
      <c r="J44" s="11"/>
      <c r="K44" s="11"/>
      <c r="L44" s="11"/>
      <c r="M44" s="11"/>
      <c r="N44" s="11"/>
      <c r="O44" s="13" t="str">
        <f t="shared" si="16"/>
        <v/>
      </c>
      <c r="P44" s="13" t="str">
        <f t="shared" si="17"/>
        <v/>
      </c>
      <c r="Q44" s="13" t="str">
        <f t="shared" si="18"/>
        <v/>
      </c>
      <c r="R44" s="9"/>
      <c r="S44" s="9"/>
      <c r="T44" s="14"/>
    </row>
    <row r="45" spans="2:22">
      <c r="B45" s="8"/>
      <c r="C45" s="9"/>
      <c r="D45" s="9"/>
      <c r="E45" s="10"/>
      <c r="F45" s="9"/>
      <c r="G45" s="9"/>
      <c r="H45" s="11"/>
      <c r="I45" s="12"/>
      <c r="J45" s="11"/>
      <c r="K45" s="11"/>
      <c r="L45" s="11"/>
      <c r="M45" s="11"/>
      <c r="N45" s="11"/>
      <c r="O45" s="13" t="str">
        <f t="shared" si="16"/>
        <v/>
      </c>
      <c r="P45" s="13" t="str">
        <f t="shared" si="17"/>
        <v/>
      </c>
      <c r="Q45" s="13" t="str">
        <f t="shared" si="18"/>
        <v/>
      </c>
      <c r="R45" s="9"/>
      <c r="S45" s="9"/>
      <c r="T45" s="14"/>
    </row>
    <row r="46" spans="2:22">
      <c r="B46" s="8"/>
      <c r="C46" s="9"/>
      <c r="D46" s="9"/>
      <c r="E46" s="10"/>
      <c r="F46" s="9"/>
      <c r="G46" s="9"/>
      <c r="H46" s="11"/>
      <c r="I46" s="12"/>
      <c r="J46" s="11"/>
      <c r="K46" s="11"/>
      <c r="L46" s="11"/>
      <c r="M46" s="11"/>
      <c r="N46" s="11"/>
      <c r="O46" s="13" t="str">
        <f t="shared" si="16"/>
        <v/>
      </c>
      <c r="P46" s="13" t="str">
        <f t="shared" si="17"/>
        <v/>
      </c>
      <c r="Q46" s="13" t="str">
        <f t="shared" si="18"/>
        <v/>
      </c>
      <c r="R46" s="9"/>
      <c r="S46" s="9"/>
      <c r="T46" s="14"/>
    </row>
    <row r="47" spans="2:22">
      <c r="B47" s="8"/>
      <c r="C47" s="9"/>
      <c r="D47" s="9"/>
      <c r="E47" s="10"/>
      <c r="F47" s="9"/>
      <c r="G47" s="9"/>
      <c r="H47" s="11"/>
      <c r="I47" s="12"/>
      <c r="J47" s="11"/>
      <c r="K47" s="11"/>
      <c r="L47" s="11"/>
      <c r="M47" s="11"/>
      <c r="N47" s="11"/>
      <c r="O47" s="13" t="str">
        <f t="shared" si="16"/>
        <v/>
      </c>
      <c r="P47" s="13" t="str">
        <f t="shared" si="17"/>
        <v/>
      </c>
      <c r="Q47" s="13" t="str">
        <f t="shared" si="18"/>
        <v/>
      </c>
      <c r="R47" s="9"/>
      <c r="S47" s="9"/>
      <c r="T47" s="14"/>
    </row>
    <row r="48" spans="2:22">
      <c r="B48" s="8"/>
      <c r="C48" s="9"/>
      <c r="D48" s="9"/>
      <c r="E48" s="10"/>
      <c r="F48" s="9"/>
      <c r="G48" s="9"/>
      <c r="H48" s="11"/>
      <c r="I48" s="12"/>
      <c r="J48" s="11"/>
      <c r="K48" s="11"/>
      <c r="L48" s="11"/>
      <c r="M48" s="11"/>
      <c r="N48" s="11"/>
      <c r="O48" s="13" t="str">
        <f t="shared" si="16"/>
        <v/>
      </c>
      <c r="P48" s="13" t="str">
        <f t="shared" si="17"/>
        <v/>
      </c>
      <c r="Q48" s="13" t="str">
        <f t="shared" si="18"/>
        <v/>
      </c>
      <c r="R48" s="9"/>
      <c r="S48" s="9"/>
      <c r="T48" s="14"/>
    </row>
    <row r="49" spans="2:20">
      <c r="B49" s="8"/>
      <c r="C49" s="9"/>
      <c r="D49" s="9"/>
      <c r="E49" s="9"/>
      <c r="F49" s="9"/>
      <c r="G49" s="9"/>
      <c r="H49" s="11"/>
      <c r="I49" s="12"/>
      <c r="J49" s="11"/>
      <c r="K49" s="11"/>
      <c r="L49" s="11"/>
      <c r="M49" s="11"/>
      <c r="N49" s="11"/>
      <c r="O49" s="13" t="str">
        <f t="shared" si="16"/>
        <v/>
      </c>
      <c r="P49" s="13" t="str">
        <f t="shared" si="17"/>
        <v/>
      </c>
      <c r="Q49" s="13" t="str">
        <f t="shared" si="18"/>
        <v/>
      </c>
      <c r="R49" s="9"/>
      <c r="S49" s="9"/>
      <c r="T49" s="14"/>
    </row>
    <row r="50" spans="2:20">
      <c r="B50" s="8"/>
      <c r="C50" s="9"/>
      <c r="D50" s="9"/>
      <c r="E50" s="10"/>
      <c r="F50" s="9"/>
      <c r="G50" s="9"/>
      <c r="H50" s="11"/>
      <c r="I50" s="12"/>
      <c r="J50" s="11"/>
      <c r="K50" s="11"/>
      <c r="L50" s="11"/>
      <c r="M50" s="11"/>
      <c r="N50" s="11"/>
      <c r="O50" s="13" t="str">
        <f t="shared" si="16"/>
        <v/>
      </c>
      <c r="P50" s="13" t="str">
        <f t="shared" si="17"/>
        <v/>
      </c>
      <c r="Q50" s="13" t="str">
        <f t="shared" si="18"/>
        <v/>
      </c>
      <c r="R50" s="9"/>
      <c r="S50" s="9"/>
      <c r="T50" s="14"/>
    </row>
    <row r="51" spans="2:20">
      <c r="B51" s="8"/>
      <c r="C51" s="9"/>
      <c r="D51" s="9"/>
      <c r="E51" s="10"/>
      <c r="F51" s="9"/>
      <c r="G51" s="9"/>
      <c r="H51" s="11"/>
      <c r="I51" s="12"/>
      <c r="J51" s="11"/>
      <c r="K51" s="11"/>
      <c r="L51" s="11"/>
      <c r="M51" s="11"/>
      <c r="N51" s="11"/>
      <c r="O51" s="13" t="str">
        <f t="shared" si="16"/>
        <v/>
      </c>
      <c r="P51" s="13" t="str">
        <f t="shared" si="17"/>
        <v/>
      </c>
      <c r="Q51" s="13" t="str">
        <f t="shared" si="18"/>
        <v/>
      </c>
      <c r="R51" s="9"/>
      <c r="S51" s="9"/>
      <c r="T51" s="14"/>
    </row>
    <row r="52" spans="2:20">
      <c r="B52" s="8"/>
      <c r="C52" s="9"/>
      <c r="D52" s="9"/>
      <c r="E52" s="10"/>
      <c r="F52" s="9"/>
      <c r="G52" s="9"/>
      <c r="H52" s="11"/>
      <c r="I52" s="12"/>
      <c r="J52" s="11"/>
      <c r="K52" s="11"/>
      <c r="L52" s="11"/>
      <c r="M52" s="11"/>
      <c r="N52" s="11"/>
      <c r="O52" s="13" t="str">
        <f t="shared" si="16"/>
        <v/>
      </c>
      <c r="P52" s="13" t="str">
        <f t="shared" si="17"/>
        <v/>
      </c>
      <c r="Q52" s="13" t="str">
        <f t="shared" si="18"/>
        <v/>
      </c>
      <c r="R52" s="9"/>
      <c r="S52" s="9"/>
      <c r="T52" s="14"/>
    </row>
    <row r="53" spans="2:20">
      <c r="B53" s="8"/>
      <c r="C53" s="9"/>
      <c r="D53" s="9"/>
      <c r="E53" s="10"/>
      <c r="F53" s="9"/>
      <c r="G53" s="9"/>
      <c r="H53" s="11"/>
      <c r="I53" s="12"/>
      <c r="J53" s="11"/>
      <c r="K53" s="11"/>
      <c r="L53" s="11"/>
      <c r="M53" s="11"/>
      <c r="N53" s="11"/>
      <c r="O53" s="13" t="str">
        <f t="shared" si="16"/>
        <v/>
      </c>
      <c r="P53" s="13" t="str">
        <f t="shared" si="17"/>
        <v/>
      </c>
      <c r="Q53" s="13" t="str">
        <f t="shared" si="18"/>
        <v/>
      </c>
      <c r="R53" s="9"/>
      <c r="S53" s="9"/>
      <c r="T53" s="14"/>
    </row>
    <row r="54" spans="2:20">
      <c r="B54" s="8"/>
      <c r="C54" s="9"/>
      <c r="D54" s="9"/>
      <c r="E54" s="10"/>
      <c r="F54" s="9"/>
      <c r="G54" s="9"/>
      <c r="H54" s="11"/>
      <c r="I54" s="12"/>
      <c r="J54" s="11"/>
      <c r="K54" s="11"/>
      <c r="L54" s="11"/>
      <c r="M54" s="11"/>
      <c r="N54" s="11"/>
      <c r="O54" s="13" t="str">
        <f t="shared" si="16"/>
        <v/>
      </c>
      <c r="P54" s="13" t="str">
        <f t="shared" si="17"/>
        <v/>
      </c>
      <c r="Q54" s="13" t="str">
        <f t="shared" si="18"/>
        <v/>
      </c>
      <c r="R54" s="9"/>
      <c r="S54" s="9"/>
      <c r="T54" s="14"/>
    </row>
    <row r="55" spans="2:20">
      <c r="B55" s="8"/>
      <c r="C55" s="9"/>
      <c r="D55" s="9"/>
      <c r="E55" s="10"/>
      <c r="F55" s="9"/>
      <c r="G55" s="9"/>
      <c r="H55" s="11"/>
      <c r="I55" s="12"/>
      <c r="J55" s="11"/>
      <c r="K55" s="11"/>
      <c r="L55" s="11"/>
      <c r="M55" s="11"/>
      <c r="N55" s="11"/>
      <c r="O55" s="13" t="str">
        <f t="shared" si="16"/>
        <v/>
      </c>
      <c r="P55" s="13" t="str">
        <f t="shared" si="17"/>
        <v/>
      </c>
      <c r="Q55" s="13" t="str">
        <f t="shared" si="18"/>
        <v/>
      </c>
      <c r="R55" s="9"/>
      <c r="S55" s="9"/>
      <c r="T55" s="14"/>
    </row>
    <row r="56" spans="2:20">
      <c r="B56" s="8"/>
      <c r="C56" s="9"/>
      <c r="D56" s="9"/>
      <c r="E56" s="10"/>
      <c r="F56" s="9"/>
      <c r="G56" s="9"/>
      <c r="H56" s="11"/>
      <c r="I56" s="12"/>
      <c r="J56" s="11"/>
      <c r="K56" s="11"/>
      <c r="L56" s="11"/>
      <c r="M56" s="11"/>
      <c r="N56" s="11"/>
      <c r="O56" s="13" t="str">
        <f t="shared" si="16"/>
        <v/>
      </c>
      <c r="P56" s="13" t="str">
        <f t="shared" si="17"/>
        <v/>
      </c>
      <c r="Q56" s="13" t="str">
        <f t="shared" si="18"/>
        <v/>
      </c>
      <c r="R56" s="9"/>
      <c r="S56" s="9"/>
      <c r="T56" s="14"/>
    </row>
    <row r="57" spans="2:20">
      <c r="B57" s="8"/>
      <c r="C57" s="9"/>
      <c r="D57" s="9"/>
      <c r="E57" s="10"/>
      <c r="F57" s="9"/>
      <c r="G57" s="9"/>
      <c r="H57" s="11"/>
      <c r="I57" s="12"/>
      <c r="J57" s="11"/>
      <c r="K57" s="11"/>
      <c r="L57" s="11"/>
      <c r="M57" s="11"/>
      <c r="N57" s="11"/>
      <c r="O57" s="13" t="str">
        <f t="shared" si="16"/>
        <v/>
      </c>
      <c r="P57" s="13" t="str">
        <f t="shared" si="17"/>
        <v/>
      </c>
      <c r="Q57" s="13" t="str">
        <f t="shared" si="18"/>
        <v/>
      </c>
      <c r="R57" s="9"/>
      <c r="S57" s="9"/>
      <c r="T57" s="14"/>
    </row>
    <row r="58" spans="2:20">
      <c r="B58" s="8"/>
      <c r="C58" s="9"/>
      <c r="D58" s="9"/>
      <c r="E58" s="10"/>
      <c r="F58" s="9"/>
      <c r="G58" s="9"/>
      <c r="H58" s="11"/>
      <c r="I58" s="12"/>
      <c r="J58" s="11"/>
      <c r="K58" s="11"/>
      <c r="L58" s="11"/>
      <c r="M58" s="11"/>
      <c r="N58" s="11"/>
      <c r="O58" s="13" t="str">
        <f t="shared" si="16"/>
        <v/>
      </c>
      <c r="P58" s="13" t="str">
        <f t="shared" si="17"/>
        <v/>
      </c>
      <c r="Q58" s="13" t="str">
        <f t="shared" si="18"/>
        <v/>
      </c>
      <c r="R58" s="9"/>
      <c r="S58" s="9"/>
      <c r="T58" s="14"/>
    </row>
    <row r="59" spans="2:20">
      <c r="B59" s="8"/>
      <c r="C59" s="9"/>
      <c r="D59" s="9"/>
      <c r="E59" s="10"/>
      <c r="F59" s="9"/>
      <c r="G59" s="9"/>
      <c r="H59" s="11"/>
      <c r="I59" s="12"/>
      <c r="J59" s="11"/>
      <c r="K59" s="11"/>
      <c r="L59" s="11"/>
      <c r="M59" s="11"/>
      <c r="N59" s="11"/>
      <c r="O59" s="13" t="str">
        <f t="shared" ref="O59:O71" si="19">IF(H59&lt;&gt;"",H59+(J59*(Nombre_personnes-I59))+(L59*Nombre_personnes)+K59+M59+N59,"")</f>
        <v/>
      </c>
      <c r="P59" s="13" t="str">
        <f t="shared" si="17"/>
        <v/>
      </c>
      <c r="Q59" s="13" t="str">
        <f t="shared" si="18"/>
        <v/>
      </c>
      <c r="R59" s="9"/>
      <c r="S59" s="14"/>
      <c r="T59" s="14"/>
    </row>
    <row r="60" spans="2:20">
      <c r="B60" s="8"/>
      <c r="C60" s="9"/>
      <c r="D60" s="9"/>
      <c r="E60" s="10"/>
      <c r="F60" s="9"/>
      <c r="G60" s="9"/>
      <c r="H60" s="11"/>
      <c r="I60" s="12"/>
      <c r="J60" s="11"/>
      <c r="K60" s="11"/>
      <c r="L60" s="11"/>
      <c r="M60" s="11"/>
      <c r="N60" s="11"/>
      <c r="O60" s="13" t="str">
        <f t="shared" si="19"/>
        <v/>
      </c>
      <c r="P60" s="13" t="str">
        <f t="shared" ref="P60:P71" si="20">IF(O60&lt;&gt;"",O60/Nombre_personnes,"")</f>
        <v/>
      </c>
      <c r="Q60" s="13" t="str">
        <f t="shared" ref="Q60:Q71" si="21">IF(F60&lt;&gt;"",O60/LEN(F60),"")</f>
        <v/>
      </c>
      <c r="R60" s="9"/>
      <c r="S60" s="9"/>
      <c r="T60" s="14"/>
    </row>
    <row r="61" spans="2:20">
      <c r="B61" s="8"/>
      <c r="C61" s="9"/>
      <c r="D61" s="9"/>
      <c r="E61" s="10"/>
      <c r="F61" s="9"/>
      <c r="G61" s="9"/>
      <c r="H61" s="11"/>
      <c r="I61" s="12"/>
      <c r="J61" s="11"/>
      <c r="K61" s="11"/>
      <c r="L61" s="11"/>
      <c r="M61" s="11"/>
      <c r="N61" s="11"/>
      <c r="O61" s="13" t="str">
        <f t="shared" si="19"/>
        <v/>
      </c>
      <c r="P61" s="13" t="str">
        <f t="shared" si="20"/>
        <v/>
      </c>
      <c r="Q61" s="13" t="str">
        <f t="shared" si="21"/>
        <v/>
      </c>
      <c r="R61" s="9"/>
      <c r="S61" s="9"/>
      <c r="T61" s="14"/>
    </row>
    <row r="62" spans="2:20">
      <c r="B62" s="8"/>
      <c r="C62" s="9"/>
      <c r="D62" s="9"/>
      <c r="E62" s="10"/>
      <c r="F62" s="9"/>
      <c r="G62" s="9"/>
      <c r="H62" s="11"/>
      <c r="I62" s="12"/>
      <c r="J62" s="11"/>
      <c r="K62" s="11"/>
      <c r="L62" s="11"/>
      <c r="M62" s="11"/>
      <c r="N62" s="11"/>
      <c r="O62" s="13" t="str">
        <f t="shared" si="19"/>
        <v/>
      </c>
      <c r="P62" s="13" t="str">
        <f t="shared" si="20"/>
        <v/>
      </c>
      <c r="Q62" s="13" t="str">
        <f t="shared" si="21"/>
        <v/>
      </c>
      <c r="R62" s="9"/>
      <c r="S62" s="9"/>
      <c r="T62" s="14"/>
    </row>
    <row r="63" spans="2:20">
      <c r="B63" s="8"/>
      <c r="C63" s="9"/>
      <c r="D63" s="9"/>
      <c r="E63" s="10"/>
      <c r="F63" s="9"/>
      <c r="G63" s="9"/>
      <c r="H63" s="11"/>
      <c r="I63" s="12"/>
      <c r="J63" s="11"/>
      <c r="K63" s="11"/>
      <c r="L63" s="11"/>
      <c r="M63" s="11"/>
      <c r="N63" s="11"/>
      <c r="O63" s="13" t="str">
        <f t="shared" si="19"/>
        <v/>
      </c>
      <c r="P63" s="13" t="str">
        <f t="shared" si="20"/>
        <v/>
      </c>
      <c r="Q63" s="13" t="str">
        <f t="shared" si="21"/>
        <v/>
      </c>
      <c r="R63" s="9"/>
      <c r="S63" s="9"/>
      <c r="T63" s="14"/>
    </row>
    <row r="64" spans="2:20">
      <c r="B64" s="8"/>
      <c r="C64" s="9"/>
      <c r="D64" s="9"/>
      <c r="E64" s="10"/>
      <c r="F64" s="9"/>
      <c r="G64" s="9"/>
      <c r="H64" s="11"/>
      <c r="I64" s="12"/>
      <c r="J64" s="11"/>
      <c r="K64" s="11"/>
      <c r="L64" s="11"/>
      <c r="M64" s="11"/>
      <c r="N64" s="11"/>
      <c r="O64" s="13" t="str">
        <f t="shared" si="19"/>
        <v/>
      </c>
      <c r="P64" s="13" t="str">
        <f t="shared" si="20"/>
        <v/>
      </c>
      <c r="Q64" s="13" t="str">
        <f t="shared" si="21"/>
        <v/>
      </c>
      <c r="R64" s="9"/>
      <c r="S64" s="9"/>
      <c r="T64" s="14"/>
    </row>
    <row r="65" spans="2:20">
      <c r="B65" s="8"/>
      <c r="C65" s="9"/>
      <c r="D65" s="9"/>
      <c r="E65" s="10"/>
      <c r="F65" s="9"/>
      <c r="G65" s="9"/>
      <c r="H65" s="11"/>
      <c r="I65" s="12"/>
      <c r="J65" s="11"/>
      <c r="K65" s="11"/>
      <c r="L65" s="11"/>
      <c r="M65" s="11"/>
      <c r="N65" s="11"/>
      <c r="O65" s="13" t="str">
        <f t="shared" si="19"/>
        <v/>
      </c>
      <c r="P65" s="13" t="str">
        <f t="shared" si="20"/>
        <v/>
      </c>
      <c r="Q65" s="13" t="str">
        <f t="shared" si="21"/>
        <v/>
      </c>
      <c r="R65" s="9"/>
      <c r="S65" s="9"/>
      <c r="T65" s="14"/>
    </row>
    <row r="66" spans="2:20">
      <c r="B66" s="8"/>
      <c r="C66" s="9"/>
      <c r="D66" s="9"/>
      <c r="E66" s="10"/>
      <c r="F66" s="9"/>
      <c r="G66" s="9"/>
      <c r="H66" s="11"/>
      <c r="I66" s="12"/>
      <c r="J66" s="11"/>
      <c r="K66" s="11"/>
      <c r="L66" s="11"/>
      <c r="M66" s="11"/>
      <c r="N66" s="11"/>
      <c r="O66" s="13" t="str">
        <f t="shared" si="19"/>
        <v/>
      </c>
      <c r="P66" s="13" t="str">
        <f t="shared" si="20"/>
        <v/>
      </c>
      <c r="Q66" s="13" t="str">
        <f t="shared" si="21"/>
        <v/>
      </c>
      <c r="R66" s="9"/>
      <c r="S66" s="9"/>
      <c r="T66" s="14"/>
    </row>
    <row r="67" spans="2:20">
      <c r="B67" s="8"/>
      <c r="C67" s="9"/>
      <c r="D67" s="9"/>
      <c r="E67" s="9"/>
      <c r="F67" s="9"/>
      <c r="G67" s="9"/>
      <c r="H67" s="11"/>
      <c r="I67" s="12"/>
      <c r="J67" s="11"/>
      <c r="K67" s="11"/>
      <c r="L67" s="11"/>
      <c r="M67" s="11"/>
      <c r="N67" s="11"/>
      <c r="O67" s="13" t="str">
        <f t="shared" si="19"/>
        <v/>
      </c>
      <c r="P67" s="13" t="str">
        <f t="shared" si="20"/>
        <v/>
      </c>
      <c r="Q67" s="13" t="str">
        <f t="shared" si="21"/>
        <v/>
      </c>
      <c r="R67" s="9"/>
      <c r="S67" s="9"/>
      <c r="T67" s="14"/>
    </row>
    <row r="68" spans="2:20">
      <c r="B68" s="8"/>
      <c r="C68" s="9"/>
      <c r="D68" s="9"/>
      <c r="E68" s="10"/>
      <c r="F68" s="9"/>
      <c r="G68" s="9"/>
      <c r="H68" s="11"/>
      <c r="I68" s="12"/>
      <c r="J68" s="11"/>
      <c r="K68" s="11"/>
      <c r="L68" s="11"/>
      <c r="M68" s="11"/>
      <c r="N68" s="11"/>
      <c r="O68" s="13" t="str">
        <f t="shared" si="19"/>
        <v/>
      </c>
      <c r="P68" s="13" t="str">
        <f t="shared" si="20"/>
        <v/>
      </c>
      <c r="Q68" s="13" t="str">
        <f t="shared" si="21"/>
        <v/>
      </c>
      <c r="R68" s="9"/>
      <c r="S68" s="9"/>
      <c r="T68" s="14"/>
    </row>
    <row r="69" spans="2:20">
      <c r="B69" s="8"/>
      <c r="C69" s="9"/>
      <c r="D69" s="9"/>
      <c r="E69" s="10"/>
      <c r="F69" s="9"/>
      <c r="G69" s="9"/>
      <c r="H69" s="11"/>
      <c r="I69" s="12"/>
      <c r="J69" s="11"/>
      <c r="K69" s="11"/>
      <c r="L69" s="11"/>
      <c r="M69" s="11"/>
      <c r="N69" s="11"/>
      <c r="O69" s="13" t="str">
        <f t="shared" si="19"/>
        <v/>
      </c>
      <c r="P69" s="13" t="str">
        <f t="shared" si="20"/>
        <v/>
      </c>
      <c r="Q69" s="13" t="str">
        <f t="shared" si="21"/>
        <v/>
      </c>
      <c r="R69" s="9"/>
      <c r="S69" s="9"/>
      <c r="T69" s="14"/>
    </row>
    <row r="70" spans="2:20">
      <c r="B70" s="8"/>
      <c r="C70" s="9"/>
      <c r="D70" s="9"/>
      <c r="E70" s="10"/>
      <c r="F70" s="9"/>
      <c r="G70" s="9"/>
      <c r="H70" s="11"/>
      <c r="I70" s="12"/>
      <c r="J70" s="11"/>
      <c r="K70" s="11"/>
      <c r="L70" s="11"/>
      <c r="M70" s="11"/>
      <c r="N70" s="11"/>
      <c r="O70" s="13" t="str">
        <f t="shared" si="19"/>
        <v/>
      </c>
      <c r="P70" s="13" t="str">
        <f t="shared" si="20"/>
        <v/>
      </c>
      <c r="Q70" s="13" t="str">
        <f t="shared" si="21"/>
        <v/>
      </c>
      <c r="R70" s="9"/>
      <c r="S70" s="9"/>
      <c r="T70" s="14"/>
    </row>
    <row r="71" spans="2:20">
      <c r="B71" s="15"/>
      <c r="C71" s="16"/>
      <c r="D71" s="16"/>
      <c r="E71" s="17"/>
      <c r="F71" s="16"/>
      <c r="G71" s="16"/>
      <c r="H71" s="18"/>
      <c r="I71" s="19"/>
      <c r="J71" s="18"/>
      <c r="K71" s="18"/>
      <c r="L71" s="18"/>
      <c r="M71" s="18"/>
      <c r="N71" s="18"/>
      <c r="O71" s="13" t="str">
        <f t="shared" si="19"/>
        <v/>
      </c>
      <c r="P71" s="13" t="str">
        <f t="shared" si="20"/>
        <v/>
      </c>
      <c r="Q71" s="13" t="str">
        <f t="shared" si="21"/>
        <v/>
      </c>
      <c r="R71" s="16"/>
      <c r="S71" s="16"/>
      <c r="T71" s="20"/>
    </row>
  </sheetData>
  <hyperlinks>
    <hyperlink ref="E28" r:id="rId1"/>
    <hyperlink ref="E27" r:id="rId2"/>
    <hyperlink ref="E25" r:id="rId3"/>
    <hyperlink ref="E30" r:id="rId4"/>
    <hyperlink ref="E29" r:id="rId5"/>
    <hyperlink ref="E31" r:id="rId6"/>
    <hyperlink ref="E33" r:id="rId7"/>
    <hyperlink ref="E32" r:id="rId8"/>
    <hyperlink ref="E34" r:id="rId9"/>
    <hyperlink ref="E37" r:id="rId10"/>
    <hyperlink ref="E35" r:id="rId11"/>
    <hyperlink ref="E36" r:id="rId12"/>
    <hyperlink ref="E38" r:id="rId13" location="mini-panel-tarif_pane"/>
    <hyperlink ref="E39" r:id="rId14"/>
    <hyperlink ref="E41" r:id="rId15"/>
    <hyperlink ref="E42" r:id="rId16"/>
    <hyperlink ref="E19" r:id="rId17"/>
    <hyperlink ref="E21" r:id="rId18"/>
    <hyperlink ref="E22" r:id="rId19"/>
    <hyperlink ref="E23" r:id="rId20"/>
    <hyperlink ref="E18" r:id="rId21"/>
    <hyperlink ref="E16" r:id="rId22"/>
    <hyperlink ref="E17" r:id="rId23"/>
    <hyperlink ref="E15" r:id="rId24"/>
    <hyperlink ref="E14" r:id="rId25"/>
    <hyperlink ref="E12" r:id="rId26"/>
    <hyperlink ref="E13" r:id="rId27"/>
    <hyperlink ref="E11" r:id="rId28"/>
    <hyperlink ref="E9" r:id="rId29"/>
    <hyperlink ref="E8" r:id="rId30"/>
    <hyperlink ref="E7" r:id="rId31"/>
    <hyperlink ref="E6" r:id="rId32"/>
    <hyperlink ref="E3" r:id="rId33"/>
    <hyperlink ref="E4" r:id="rId34"/>
    <hyperlink ref="E5" r:id="rId35"/>
    <hyperlink ref="E20" r:id="rId36"/>
  </hyperlinks>
  <pageMargins left="0.23622047244094491" right="0.23622047244094491" top="0.74803149606299213" bottom="0.74803149606299213" header="0.31496062992125984" footer="0.31496062992125984"/>
  <pageSetup paperSize="9" scale="54" fitToHeight="4" orientation="landscape" horizontalDpi="4294967293" r:id="rId37"/>
  <headerFooter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B1:N74"/>
  <sheetViews>
    <sheetView showGridLines="0" tabSelected="1" zoomScale="75" zoomScaleNormal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4" sqref="D4"/>
    </sheetView>
  </sheetViews>
  <sheetFormatPr baseColWidth="10" defaultColWidth="11.42578125" defaultRowHeight="15" outlineLevelCol="1"/>
  <cols>
    <col min="1" max="1" width="1.42578125" style="46" customWidth="1"/>
    <col min="2" max="2" width="15.140625" style="46" bestFit="1" customWidth="1"/>
    <col min="3" max="3" width="37" style="46" customWidth="1" outlineLevel="1"/>
    <col min="4" max="4" width="31.42578125" style="46" customWidth="1" outlineLevel="1"/>
    <col min="5" max="5" width="17.7109375" style="46" customWidth="1" outlineLevel="1"/>
    <col min="6" max="6" width="17.7109375" style="47" customWidth="1" outlineLevel="1"/>
    <col min="7" max="7" width="7" style="46" bestFit="1" customWidth="1"/>
    <col min="8" max="8" width="9.5703125" style="46" bestFit="1" customWidth="1"/>
    <col min="9" max="10" width="11.42578125" style="46"/>
    <col min="11" max="11" width="7.42578125" style="46" bestFit="1" customWidth="1"/>
    <col min="12" max="12" width="10.28515625" style="46" bestFit="1" customWidth="1"/>
    <col min="13" max="13" width="11.42578125" style="46"/>
    <col min="14" max="14" width="79" style="46" customWidth="1"/>
    <col min="15" max="15" width="2.28515625" style="46" customWidth="1"/>
    <col min="16" max="16384" width="11.42578125" style="46"/>
  </cols>
  <sheetData>
    <row r="1" spans="2:14" ht="5.25" customHeight="1"/>
    <row r="2" spans="2:14" ht="30">
      <c r="B2" s="48" t="s">
        <v>0</v>
      </c>
      <c r="C2" s="49" t="s">
        <v>1</v>
      </c>
      <c r="D2" s="49" t="s">
        <v>2</v>
      </c>
      <c r="E2" s="49" t="s">
        <v>3</v>
      </c>
      <c r="F2" s="50" t="s">
        <v>30</v>
      </c>
      <c r="G2" s="49" t="s">
        <v>166</v>
      </c>
      <c r="H2" s="49" t="s">
        <v>165</v>
      </c>
      <c r="I2" s="49" t="s">
        <v>164</v>
      </c>
      <c r="J2" s="49" t="s">
        <v>169</v>
      </c>
      <c r="K2" s="49" t="s">
        <v>11</v>
      </c>
      <c r="L2" s="49" t="s">
        <v>170</v>
      </c>
      <c r="M2" s="49" t="s">
        <v>13</v>
      </c>
      <c r="N2" s="49" t="s">
        <v>25</v>
      </c>
    </row>
    <row r="3" spans="2:14" ht="120">
      <c r="B3" s="21" t="s">
        <v>223</v>
      </c>
      <c r="C3" s="22" t="s">
        <v>298</v>
      </c>
      <c r="D3" s="52" t="s">
        <v>299</v>
      </c>
      <c r="E3" s="23" t="s">
        <v>3</v>
      </c>
      <c r="F3" s="39"/>
      <c r="G3" s="22">
        <v>14</v>
      </c>
      <c r="H3" s="29">
        <v>20</v>
      </c>
      <c r="I3" s="29">
        <v>0</v>
      </c>
      <c r="J3" s="29">
        <v>10</v>
      </c>
      <c r="K3" s="29"/>
      <c r="L3" s="51">
        <f>IF(C3&lt;&gt;"",(H3*Nombre_personnes)+(I3*Nombre_personnes)+K3,"")</f>
        <v>160</v>
      </c>
      <c r="M3" s="51">
        <f t="shared" ref="M3" si="0">IF(L3&lt;&gt;"",L3/Nombre_personnes,"")</f>
        <v>20</v>
      </c>
      <c r="N3" s="22" t="s">
        <v>300</v>
      </c>
    </row>
    <row r="4" spans="2:14" ht="60">
      <c r="B4" s="21" t="s">
        <v>223</v>
      </c>
      <c r="C4" s="22" t="s">
        <v>301</v>
      </c>
      <c r="D4" s="22" t="s">
        <v>302</v>
      </c>
      <c r="E4" s="23" t="s">
        <v>3</v>
      </c>
      <c r="F4" s="39"/>
      <c r="G4" s="22"/>
      <c r="H4" s="29">
        <v>15</v>
      </c>
      <c r="I4" s="29">
        <v>5.5</v>
      </c>
      <c r="J4" s="29"/>
      <c r="K4" s="29"/>
      <c r="L4" s="51">
        <f>IF(C4&lt;&gt;"",(H4*Nombre_personnes)+(I4*Nombre_personnes)+K4,"")</f>
        <v>164</v>
      </c>
      <c r="M4" s="51">
        <f>IF(L4&lt;&gt;"",L4/Nombre_personnes,"")</f>
        <v>20.5</v>
      </c>
      <c r="N4" s="22" t="s">
        <v>303</v>
      </c>
    </row>
    <row r="5" spans="2:14" ht="90">
      <c r="B5" s="21" t="s">
        <v>212</v>
      </c>
      <c r="C5" s="22" t="s">
        <v>329</v>
      </c>
      <c r="D5" s="22" t="s">
        <v>328</v>
      </c>
      <c r="E5" s="23" t="s">
        <v>3</v>
      </c>
      <c r="F5" s="39" t="s">
        <v>194</v>
      </c>
      <c r="G5" s="22">
        <v>6</v>
      </c>
      <c r="H5" s="29">
        <v>35</v>
      </c>
      <c r="I5" s="29"/>
      <c r="J5" s="29">
        <v>22</v>
      </c>
      <c r="K5" s="29"/>
      <c r="L5" s="51">
        <f>IF(C5&lt;&gt;"",(H5*Nombre_personnes)+(I5*Nombre_personnes)+K5,"")</f>
        <v>280</v>
      </c>
      <c r="M5" s="51">
        <f>IF(L5&lt;&gt;"",L5/Nombre_personnes,"")</f>
        <v>35</v>
      </c>
      <c r="N5" s="22" t="s">
        <v>330</v>
      </c>
    </row>
    <row r="6" spans="2:14" ht="60">
      <c r="B6" s="21" t="s">
        <v>212</v>
      </c>
      <c r="C6" s="22" t="s">
        <v>331</v>
      </c>
      <c r="D6" s="22"/>
      <c r="E6" s="23"/>
      <c r="F6" s="39" t="s">
        <v>194</v>
      </c>
      <c r="G6" s="22">
        <v>4</v>
      </c>
      <c r="H6" s="29"/>
      <c r="I6" s="29"/>
      <c r="J6" s="29"/>
      <c r="K6" s="29"/>
      <c r="L6" s="51">
        <f>IF(C6&lt;&gt;"",(H6*Nombre_personnes)+(I6*Nombre_personnes)+K6,"")</f>
        <v>0</v>
      </c>
      <c r="M6" s="51">
        <f>IF(L6&lt;&gt;"",L6/Nombre_personnes,"")</f>
        <v>0</v>
      </c>
      <c r="N6" s="22" t="s">
        <v>332</v>
      </c>
    </row>
    <row r="7" spans="2:14" ht="30">
      <c r="B7" s="21" t="s">
        <v>212</v>
      </c>
      <c r="C7" s="22" t="s">
        <v>333</v>
      </c>
      <c r="D7" s="22" t="s">
        <v>338</v>
      </c>
      <c r="E7" s="23"/>
      <c r="F7" s="39" t="s">
        <v>194</v>
      </c>
      <c r="G7" s="22">
        <v>8</v>
      </c>
      <c r="H7" s="29"/>
      <c r="I7" s="29"/>
      <c r="J7" s="29"/>
      <c r="K7" s="29"/>
      <c r="L7" s="51"/>
      <c r="M7" s="51"/>
      <c r="N7" s="22" t="s">
        <v>334</v>
      </c>
    </row>
    <row r="8" spans="2:14" ht="60">
      <c r="B8" s="21" t="s">
        <v>198</v>
      </c>
      <c r="C8" s="22" t="s">
        <v>204</v>
      </c>
      <c r="D8" s="22" t="s">
        <v>205</v>
      </c>
      <c r="E8" s="23" t="s">
        <v>3</v>
      </c>
      <c r="F8" s="39" t="s">
        <v>194</v>
      </c>
      <c r="G8" s="22">
        <v>12</v>
      </c>
      <c r="H8" s="29">
        <v>60</v>
      </c>
      <c r="I8" s="29"/>
      <c r="J8" s="29"/>
      <c r="K8" s="29"/>
      <c r="L8" s="51">
        <f t="shared" ref="L8:L14" si="1">IF(C8&lt;&gt;"",(H8*Nombre_personnes)+(I8*Nombre_personnes)+K8,"")</f>
        <v>480</v>
      </c>
      <c r="M8" s="51">
        <f>IF(L8&lt;&gt;"",L8/Nombre_personnes,"")</f>
        <v>60</v>
      </c>
      <c r="N8" s="22" t="s">
        <v>199</v>
      </c>
    </row>
    <row r="9" spans="2:14" ht="60">
      <c r="B9" s="21" t="s">
        <v>198</v>
      </c>
      <c r="C9" s="22" t="s">
        <v>203</v>
      </c>
      <c r="D9" s="22" t="s">
        <v>339</v>
      </c>
      <c r="E9" s="23"/>
      <c r="F9" s="39" t="s">
        <v>194</v>
      </c>
      <c r="G9" s="22">
        <v>10</v>
      </c>
      <c r="H9" s="29">
        <v>55</v>
      </c>
      <c r="I9" s="29"/>
      <c r="J9" s="29"/>
      <c r="K9" s="29"/>
      <c r="L9" s="51">
        <f t="shared" si="1"/>
        <v>440</v>
      </c>
      <c r="M9" s="51"/>
      <c r="N9" s="22" t="s">
        <v>200</v>
      </c>
    </row>
    <row r="10" spans="2:14" ht="45">
      <c r="B10" s="21" t="s">
        <v>198</v>
      </c>
      <c r="C10" s="22" t="s">
        <v>202</v>
      </c>
      <c r="D10" s="22">
        <v>680429321</v>
      </c>
      <c r="E10" s="23" t="s">
        <v>3</v>
      </c>
      <c r="F10" s="39" t="s">
        <v>194</v>
      </c>
      <c r="G10" s="22">
        <v>32</v>
      </c>
      <c r="H10" s="29">
        <v>88</v>
      </c>
      <c r="I10" s="29"/>
      <c r="J10" s="29"/>
      <c r="K10" s="29"/>
      <c r="L10" s="51">
        <f t="shared" si="1"/>
        <v>704</v>
      </c>
      <c r="M10" s="51"/>
      <c r="N10" s="22" t="s">
        <v>201</v>
      </c>
    </row>
    <row r="11" spans="2:14">
      <c r="B11" s="21" t="s">
        <v>196</v>
      </c>
      <c r="C11" s="22" t="s">
        <v>192</v>
      </c>
      <c r="D11" s="22" t="s">
        <v>193</v>
      </c>
      <c r="E11" s="23" t="s">
        <v>3</v>
      </c>
      <c r="F11" s="39" t="s">
        <v>194</v>
      </c>
      <c r="G11" s="22">
        <v>8</v>
      </c>
      <c r="H11" s="29">
        <v>20</v>
      </c>
      <c r="I11" s="29"/>
      <c r="J11" s="29"/>
      <c r="K11" s="29"/>
      <c r="L11" s="51">
        <f t="shared" si="1"/>
        <v>160</v>
      </c>
      <c r="M11" s="51">
        <f>IF(L11&lt;&gt;"",L11/Nombre_personnes,"")</f>
        <v>20</v>
      </c>
      <c r="N11" s="22" t="s">
        <v>195</v>
      </c>
    </row>
    <row r="12" spans="2:14" ht="45">
      <c r="B12" s="21" t="s">
        <v>155</v>
      </c>
      <c r="C12" s="22" t="s">
        <v>179</v>
      </c>
      <c r="D12" s="22" t="s">
        <v>180</v>
      </c>
      <c r="E12" s="23" t="s">
        <v>3</v>
      </c>
      <c r="F12" s="39" t="s">
        <v>183</v>
      </c>
      <c r="G12" s="22">
        <v>18</v>
      </c>
      <c r="H12" s="29">
        <v>20</v>
      </c>
      <c r="I12" s="29">
        <v>6</v>
      </c>
      <c r="J12" s="29"/>
      <c r="K12" s="29"/>
      <c r="L12" s="51">
        <f t="shared" si="1"/>
        <v>208</v>
      </c>
      <c r="M12" s="51">
        <f>IF(L12&lt;&gt;"",L12/Nombre_personnes,"")</f>
        <v>26</v>
      </c>
      <c r="N12" s="22" t="s">
        <v>181</v>
      </c>
    </row>
    <row r="13" spans="2:14" ht="30">
      <c r="B13" s="21" t="s">
        <v>148</v>
      </c>
      <c r="C13" s="22" t="s">
        <v>220</v>
      </c>
      <c r="D13" s="22" t="s">
        <v>221</v>
      </c>
      <c r="E13" s="23" t="s">
        <v>3</v>
      </c>
      <c r="F13" s="39" t="s">
        <v>194</v>
      </c>
      <c r="G13" s="22">
        <v>2</v>
      </c>
      <c r="H13" s="29">
        <v>58</v>
      </c>
      <c r="I13" s="29"/>
      <c r="J13" s="29"/>
      <c r="K13" s="29"/>
      <c r="L13" s="51">
        <f t="shared" si="1"/>
        <v>464</v>
      </c>
      <c r="M13" s="51">
        <f>IF(L13&lt;&gt;"",L13/Nombre_personnes,"")</f>
        <v>58</v>
      </c>
      <c r="N13" s="22" t="s">
        <v>197</v>
      </c>
    </row>
    <row r="14" spans="2:14" ht="45">
      <c r="B14" s="21" t="s">
        <v>177</v>
      </c>
      <c r="C14" s="22" t="s">
        <v>175</v>
      </c>
      <c r="D14" s="22" t="s">
        <v>176</v>
      </c>
      <c r="E14" s="23" t="s">
        <v>3</v>
      </c>
      <c r="F14" s="39" t="s">
        <v>184</v>
      </c>
      <c r="G14" s="22">
        <v>120</v>
      </c>
      <c r="H14" s="29">
        <v>18</v>
      </c>
      <c r="I14" s="29"/>
      <c r="J14" s="29"/>
      <c r="K14" s="29"/>
      <c r="L14" s="51">
        <f t="shared" si="1"/>
        <v>144</v>
      </c>
      <c r="M14" s="51">
        <f>IF(L14&lt;&gt;"",L14/Nombre_personnes,"")</f>
        <v>18</v>
      </c>
      <c r="N14" s="22" t="s">
        <v>178</v>
      </c>
    </row>
    <row r="15" spans="2:14" ht="30">
      <c r="B15" s="21" t="s">
        <v>315</v>
      </c>
      <c r="C15" s="22" t="s">
        <v>316</v>
      </c>
      <c r="D15" s="22" t="s">
        <v>317</v>
      </c>
      <c r="E15" s="23" t="s">
        <v>3</v>
      </c>
      <c r="F15" s="39" t="s">
        <v>318</v>
      </c>
      <c r="G15" s="22">
        <v>12</v>
      </c>
      <c r="H15" s="29">
        <v>130</v>
      </c>
      <c r="I15" s="29"/>
      <c r="J15" s="29"/>
      <c r="K15" s="29"/>
      <c r="L15" s="51">
        <f t="shared" ref="L15" si="2">IF(C15&lt;&gt;"",(H15*Nombre_personnes)+(I15*Nombre_personnes)+K15,"")</f>
        <v>1040</v>
      </c>
      <c r="M15" s="51">
        <f t="shared" ref="M15" si="3">IF(L15&lt;&gt;"",L15/Nombre_personnes,"")</f>
        <v>130</v>
      </c>
      <c r="N15" s="22" t="s">
        <v>319</v>
      </c>
    </row>
    <row r="16" spans="2:14" ht="30">
      <c r="B16" s="21" t="s">
        <v>129</v>
      </c>
      <c r="C16" s="22" t="s">
        <v>161</v>
      </c>
      <c r="D16" s="22" t="s">
        <v>162</v>
      </c>
      <c r="E16" s="23" t="s">
        <v>3</v>
      </c>
      <c r="F16" s="39" t="s">
        <v>187</v>
      </c>
      <c r="G16" s="22">
        <v>50</v>
      </c>
      <c r="H16" s="29">
        <v>20</v>
      </c>
      <c r="I16" s="29">
        <v>5</v>
      </c>
      <c r="J16" s="29"/>
      <c r="K16" s="29"/>
      <c r="L16" s="51">
        <f t="shared" ref="L16:L37" si="4">IF(C16&lt;&gt;"",(H16*Nombre_personnes)+(I16*Nombre_personnes)+K16,"")</f>
        <v>200</v>
      </c>
      <c r="M16" s="51">
        <f t="shared" ref="M16:M22" si="5">IF(L16&lt;&gt;"",L16/Nombre_personnes,"")</f>
        <v>25</v>
      </c>
      <c r="N16" s="22" t="s">
        <v>168</v>
      </c>
    </row>
    <row r="17" spans="2:14" ht="150">
      <c r="B17" s="21" t="s">
        <v>304</v>
      </c>
      <c r="C17" s="22" t="s">
        <v>320</v>
      </c>
      <c r="D17" s="22" t="s">
        <v>322</v>
      </c>
      <c r="E17" s="23" t="s">
        <v>3</v>
      </c>
      <c r="F17" s="39" t="s">
        <v>194</v>
      </c>
      <c r="G17" s="22">
        <v>6</v>
      </c>
      <c r="H17" s="29">
        <v>30</v>
      </c>
      <c r="I17" s="29"/>
      <c r="J17" s="29"/>
      <c r="K17" s="29"/>
      <c r="L17" s="51">
        <f t="shared" ref="L17" si="6">IF(C17&lt;&gt;"",(H17*Nombre_personnes)+(I17*Nombre_personnes)+K17,"")</f>
        <v>240</v>
      </c>
      <c r="M17" s="51">
        <f t="shared" ref="M17" si="7">IF(L17&lt;&gt;"",L17/Nombre_personnes,"")</f>
        <v>30</v>
      </c>
      <c r="N17" s="22" t="s">
        <v>321</v>
      </c>
    </row>
    <row r="18" spans="2:14" ht="120">
      <c r="B18" s="21" t="s">
        <v>172</v>
      </c>
      <c r="C18" s="22" t="s">
        <v>163</v>
      </c>
      <c r="D18" s="22" t="s">
        <v>344</v>
      </c>
      <c r="E18" s="23" t="s">
        <v>3</v>
      </c>
      <c r="F18" s="39" t="s">
        <v>186</v>
      </c>
      <c r="G18" s="22">
        <v>76</v>
      </c>
      <c r="H18" s="29">
        <v>20</v>
      </c>
      <c r="I18" s="29">
        <v>5</v>
      </c>
      <c r="J18" s="29">
        <v>10</v>
      </c>
      <c r="K18" s="29"/>
      <c r="L18" s="51">
        <f t="shared" si="4"/>
        <v>200</v>
      </c>
      <c r="M18" s="51">
        <f t="shared" si="5"/>
        <v>25</v>
      </c>
      <c r="N18" s="22" t="s">
        <v>167</v>
      </c>
    </row>
    <row r="19" spans="2:14" ht="75">
      <c r="B19" s="21" t="s">
        <v>172</v>
      </c>
      <c r="C19" s="22" t="s">
        <v>268</v>
      </c>
      <c r="D19" s="46" t="s">
        <v>266</v>
      </c>
      <c r="E19" s="23" t="s">
        <v>3</v>
      </c>
      <c r="F19" s="39" t="s">
        <v>194</v>
      </c>
      <c r="G19" s="22">
        <v>6</v>
      </c>
      <c r="H19" s="29"/>
      <c r="I19" s="29"/>
      <c r="J19" s="29"/>
      <c r="K19" s="29"/>
      <c r="L19" s="51">
        <f>IF(C19&lt;&gt;"",(H19*Nombre_personnes)+(I19*Nombre_personnes)+K19,"")</f>
        <v>0</v>
      </c>
      <c r="M19" s="51">
        <f>IF(L19&lt;&gt;"",L19/Nombre_personnes,"")</f>
        <v>0</v>
      </c>
      <c r="N19" s="22" t="s">
        <v>267</v>
      </c>
    </row>
    <row r="20" spans="2:14" ht="180">
      <c r="B20" s="21" t="s">
        <v>172</v>
      </c>
      <c r="C20" s="22" t="s">
        <v>269</v>
      </c>
      <c r="D20" s="46" t="s">
        <v>270</v>
      </c>
      <c r="E20" s="23"/>
      <c r="F20" s="39" t="s">
        <v>194</v>
      </c>
      <c r="G20" s="22">
        <v>12</v>
      </c>
      <c r="H20" s="29"/>
      <c r="I20" s="29">
        <v>0</v>
      </c>
      <c r="J20" s="29">
        <v>15</v>
      </c>
      <c r="K20" s="29"/>
      <c r="L20" s="51">
        <f>IF(C20&lt;&gt;"",(H20*Nombre_personnes)+(I20*Nombre_personnes)+K20,"")</f>
        <v>0</v>
      </c>
      <c r="M20" s="51">
        <f>IF(L20&lt;&gt;"",L20/Nombre_personnes,"")</f>
        <v>0</v>
      </c>
      <c r="N20" s="22" t="s">
        <v>271</v>
      </c>
    </row>
    <row r="21" spans="2:14" ht="45">
      <c r="B21" s="21" t="s">
        <v>273</v>
      </c>
      <c r="C21" s="23" t="s">
        <v>272</v>
      </c>
      <c r="D21" s="34"/>
      <c r="E21" s="23"/>
      <c r="F21" s="39"/>
      <c r="G21" s="22"/>
      <c r="H21" s="29"/>
      <c r="I21" s="29"/>
      <c r="J21" s="29"/>
      <c r="K21" s="29"/>
      <c r="L21" s="51">
        <f>IF(C21&lt;&gt;"",(H21*Nombre_personnes)+(I21*Nombre_personnes)+K21,"")</f>
        <v>0</v>
      </c>
      <c r="M21" s="51">
        <f>IF(L21&lt;&gt;"",L21/Nombre_personnes,"")</f>
        <v>0</v>
      </c>
      <c r="N21" s="22"/>
    </row>
    <row r="22" spans="2:14" ht="150">
      <c r="B22" s="21" t="s">
        <v>245</v>
      </c>
      <c r="C22" s="22" t="s">
        <v>171</v>
      </c>
      <c r="D22" s="22" t="s">
        <v>173</v>
      </c>
      <c r="E22" s="23" t="s">
        <v>3</v>
      </c>
      <c r="F22" s="39" t="s">
        <v>185</v>
      </c>
      <c r="G22" s="22">
        <v>8</v>
      </c>
      <c r="H22" s="29">
        <v>10</v>
      </c>
      <c r="I22" s="29"/>
      <c r="J22" s="29"/>
      <c r="K22" s="29"/>
      <c r="L22" s="51">
        <f t="shared" si="4"/>
        <v>80</v>
      </c>
      <c r="M22" s="51">
        <f t="shared" si="5"/>
        <v>10</v>
      </c>
      <c r="N22" s="22" t="s">
        <v>174</v>
      </c>
    </row>
    <row r="23" spans="2:14">
      <c r="B23" s="21" t="s">
        <v>228</v>
      </c>
      <c r="C23" s="22" t="s">
        <v>229</v>
      </c>
      <c r="D23" s="22"/>
      <c r="E23" s="23" t="s">
        <v>3</v>
      </c>
      <c r="F23" s="39" t="s">
        <v>185</v>
      </c>
      <c r="G23" s="22">
        <v>5</v>
      </c>
      <c r="H23" s="29">
        <v>60</v>
      </c>
      <c r="I23" s="29"/>
      <c r="J23" s="29"/>
      <c r="K23" s="29"/>
      <c r="L23" s="51">
        <f t="shared" si="4"/>
        <v>480</v>
      </c>
      <c r="M23" s="51">
        <f t="shared" ref="M23:M37" si="8">IF(L23&lt;&gt;"",L23/Nombre_personnes,"")</f>
        <v>60</v>
      </c>
      <c r="N23" s="22" t="s">
        <v>230</v>
      </c>
    </row>
    <row r="24" spans="2:14" ht="30">
      <c r="B24" s="21" t="s">
        <v>228</v>
      </c>
      <c r="C24" s="22" t="s">
        <v>231</v>
      </c>
      <c r="D24" s="22" t="s">
        <v>232</v>
      </c>
      <c r="E24" s="23" t="s">
        <v>3</v>
      </c>
      <c r="F24" s="39" t="s">
        <v>194</v>
      </c>
      <c r="G24" s="22">
        <v>6</v>
      </c>
      <c r="H24" s="29">
        <v>63</v>
      </c>
      <c r="I24" s="29"/>
      <c r="J24" s="29"/>
      <c r="K24" s="29"/>
      <c r="L24" s="51">
        <f t="shared" si="4"/>
        <v>504</v>
      </c>
      <c r="M24" s="51">
        <f t="shared" si="8"/>
        <v>63</v>
      </c>
      <c r="N24" s="22" t="s">
        <v>233</v>
      </c>
    </row>
    <row r="25" spans="2:14" ht="60">
      <c r="B25" s="21" t="s">
        <v>228</v>
      </c>
      <c r="C25" s="22" t="s">
        <v>234</v>
      </c>
      <c r="D25" s="22" t="s">
        <v>235</v>
      </c>
      <c r="E25" s="23"/>
      <c r="F25" s="39" t="s">
        <v>194</v>
      </c>
      <c r="G25" s="22">
        <v>6</v>
      </c>
      <c r="H25" s="29">
        <v>70</v>
      </c>
      <c r="I25" s="29"/>
      <c r="J25" s="29"/>
      <c r="K25" s="29"/>
      <c r="L25" s="51">
        <f t="shared" si="4"/>
        <v>560</v>
      </c>
      <c r="M25" s="51">
        <f t="shared" si="8"/>
        <v>70</v>
      </c>
      <c r="N25" s="22" t="s">
        <v>236</v>
      </c>
    </row>
    <row r="26" spans="2:14" ht="75">
      <c r="B26" s="21" t="s">
        <v>228</v>
      </c>
      <c r="C26" s="22" t="s">
        <v>237</v>
      </c>
      <c r="D26" s="22"/>
      <c r="E26" s="23" t="s">
        <v>3</v>
      </c>
      <c r="F26" s="39" t="s">
        <v>194</v>
      </c>
      <c r="G26" s="22">
        <v>6</v>
      </c>
      <c r="H26" s="29">
        <v>70</v>
      </c>
      <c r="I26" s="29"/>
      <c r="J26" s="29"/>
      <c r="K26" s="29"/>
      <c r="L26" s="51">
        <f t="shared" si="4"/>
        <v>560</v>
      </c>
      <c r="M26" s="51">
        <f t="shared" si="8"/>
        <v>70</v>
      </c>
      <c r="N26" s="22" t="s">
        <v>236</v>
      </c>
    </row>
    <row r="27" spans="2:14" ht="60">
      <c r="B27" s="21" t="s">
        <v>228</v>
      </c>
      <c r="C27" s="22" t="s">
        <v>239</v>
      </c>
      <c r="D27" s="22" t="s">
        <v>240</v>
      </c>
      <c r="E27" s="23" t="s">
        <v>3</v>
      </c>
      <c r="F27" s="39" t="s">
        <v>241</v>
      </c>
      <c r="G27" s="22"/>
      <c r="H27" s="29">
        <v>56</v>
      </c>
      <c r="I27" s="29">
        <v>6</v>
      </c>
      <c r="J27" s="29"/>
      <c r="K27" s="29"/>
      <c r="L27" s="51">
        <f t="shared" si="4"/>
        <v>496</v>
      </c>
      <c r="M27" s="51">
        <f t="shared" si="8"/>
        <v>62</v>
      </c>
      <c r="N27" s="22" t="s">
        <v>242</v>
      </c>
    </row>
    <row r="28" spans="2:14" ht="45">
      <c r="B28" s="21" t="s">
        <v>35</v>
      </c>
      <c r="C28" s="22" t="s">
        <v>253</v>
      </c>
      <c r="D28" s="22" t="s">
        <v>254</v>
      </c>
      <c r="E28" s="23"/>
      <c r="F28" s="39" t="s">
        <v>185</v>
      </c>
      <c r="G28" s="22">
        <v>11</v>
      </c>
      <c r="H28" s="29">
        <v>14</v>
      </c>
      <c r="I28" s="29">
        <v>6</v>
      </c>
      <c r="J28" s="29">
        <v>14</v>
      </c>
      <c r="K28" s="29"/>
      <c r="L28" s="51">
        <f t="shared" si="4"/>
        <v>160</v>
      </c>
      <c r="M28" s="51">
        <f t="shared" si="8"/>
        <v>20</v>
      </c>
      <c r="N28" s="22" t="s">
        <v>255</v>
      </c>
    </row>
    <row r="29" spans="2:14" ht="90">
      <c r="B29" s="21" t="s">
        <v>35</v>
      </c>
      <c r="C29" s="22" t="s">
        <v>256</v>
      </c>
      <c r="D29" s="22" t="s">
        <v>257</v>
      </c>
      <c r="E29" s="23" t="s">
        <v>3</v>
      </c>
      <c r="F29" s="39" t="s">
        <v>185</v>
      </c>
      <c r="G29" s="22">
        <v>18</v>
      </c>
      <c r="H29" s="29">
        <v>17</v>
      </c>
      <c r="I29" s="29">
        <v>3.5</v>
      </c>
      <c r="J29" s="29"/>
      <c r="K29" s="29"/>
      <c r="L29" s="51">
        <f t="shared" si="4"/>
        <v>164</v>
      </c>
      <c r="M29" s="51">
        <f t="shared" si="8"/>
        <v>20.5</v>
      </c>
      <c r="N29" s="22" t="s">
        <v>293</v>
      </c>
    </row>
    <row r="30" spans="2:14" ht="150">
      <c r="B30" s="21" t="s">
        <v>35</v>
      </c>
      <c r="C30" s="22" t="s">
        <v>258</v>
      </c>
      <c r="D30" s="22" t="s">
        <v>259</v>
      </c>
      <c r="E30" s="23" t="s">
        <v>3</v>
      </c>
      <c r="F30" s="39" t="s">
        <v>323</v>
      </c>
      <c r="G30" s="22">
        <v>92</v>
      </c>
      <c r="H30" s="29">
        <v>25.1</v>
      </c>
      <c r="I30" s="29">
        <v>0</v>
      </c>
      <c r="J30" s="29">
        <v>12.6</v>
      </c>
      <c r="K30" s="29"/>
      <c r="L30" s="51">
        <f t="shared" si="4"/>
        <v>200.8</v>
      </c>
      <c r="M30" s="51">
        <f t="shared" si="8"/>
        <v>25.1</v>
      </c>
      <c r="N30" s="22" t="s">
        <v>297</v>
      </c>
    </row>
    <row r="31" spans="2:14" ht="45">
      <c r="B31" s="21" t="s">
        <v>35</v>
      </c>
      <c r="C31" s="22" t="s">
        <v>260</v>
      </c>
      <c r="D31" s="22" t="s">
        <v>261</v>
      </c>
      <c r="E31" s="23" t="s">
        <v>3</v>
      </c>
      <c r="F31" s="39" t="s">
        <v>185</v>
      </c>
      <c r="G31" s="22">
        <v>15</v>
      </c>
      <c r="H31" s="29">
        <v>14.5</v>
      </c>
      <c r="I31" s="29">
        <v>5.5</v>
      </c>
      <c r="J31" s="29">
        <v>14</v>
      </c>
      <c r="K31" s="29"/>
      <c r="L31" s="51">
        <f t="shared" si="4"/>
        <v>160</v>
      </c>
      <c r="M31" s="51">
        <f t="shared" si="8"/>
        <v>20</v>
      </c>
      <c r="N31" s="22" t="s">
        <v>262</v>
      </c>
    </row>
    <row r="32" spans="2:14" ht="45">
      <c r="B32" s="21" t="s">
        <v>35</v>
      </c>
      <c r="C32" s="22" t="s">
        <v>263</v>
      </c>
      <c r="D32" s="22" t="s">
        <v>264</v>
      </c>
      <c r="E32" s="23" t="s">
        <v>3</v>
      </c>
      <c r="F32" s="39" t="s">
        <v>185</v>
      </c>
      <c r="G32" s="22">
        <v>10</v>
      </c>
      <c r="H32" s="29"/>
      <c r="I32" s="29">
        <v>5</v>
      </c>
      <c r="J32" s="29">
        <v>15</v>
      </c>
      <c r="K32" s="29"/>
      <c r="L32" s="51">
        <f t="shared" si="4"/>
        <v>40</v>
      </c>
      <c r="M32" s="51">
        <f t="shared" si="8"/>
        <v>5</v>
      </c>
      <c r="N32" s="22" t="s">
        <v>265</v>
      </c>
    </row>
    <row r="33" spans="2:14" ht="90">
      <c r="B33" s="21" t="s">
        <v>35</v>
      </c>
      <c r="C33" s="22" t="s">
        <v>294</v>
      </c>
      <c r="D33" s="22" t="s">
        <v>295</v>
      </c>
      <c r="E33" s="23"/>
      <c r="F33" s="39" t="s">
        <v>185</v>
      </c>
      <c r="G33" s="22">
        <v>10</v>
      </c>
      <c r="H33" s="29">
        <v>19</v>
      </c>
      <c r="I33" s="29">
        <v>0</v>
      </c>
      <c r="J33" s="29">
        <v>14</v>
      </c>
      <c r="K33" s="29"/>
      <c r="L33" s="51">
        <f t="shared" ref="L33" si="9">IF(C33&lt;&gt;"",(H33*Nombre_personnes)+(I33*Nombre_personnes)+K33,"")</f>
        <v>152</v>
      </c>
      <c r="M33" s="51">
        <f t="shared" ref="M33" si="10">IF(L33&lt;&gt;"",L33/Nombre_personnes,"")</f>
        <v>19</v>
      </c>
      <c r="N33" s="22" t="s">
        <v>296</v>
      </c>
    </row>
    <row r="34" spans="2:14" ht="60">
      <c r="B34" s="21" t="s">
        <v>251</v>
      </c>
      <c r="C34" s="22" t="s">
        <v>249</v>
      </c>
      <c r="D34" s="22" t="s">
        <v>250</v>
      </c>
      <c r="E34" s="23" t="s">
        <v>3</v>
      </c>
      <c r="F34" s="39" t="s">
        <v>185</v>
      </c>
      <c r="G34" s="22">
        <v>12</v>
      </c>
      <c r="H34" s="29">
        <v>27</v>
      </c>
      <c r="I34" s="29">
        <v>0</v>
      </c>
      <c r="J34" s="29"/>
      <c r="K34" s="29"/>
      <c r="L34" s="51">
        <f>IF(C34&lt;&gt;"",(H34*Nombre_personnes)+(I34*Nombre_personnes)+K34,"")</f>
        <v>216</v>
      </c>
      <c r="M34" s="51">
        <f>IF(L34&lt;&gt;"",L34/Nombre_personnes,"")</f>
        <v>27</v>
      </c>
      <c r="N34" s="22" t="s">
        <v>252</v>
      </c>
    </row>
    <row r="35" spans="2:14" ht="120">
      <c r="B35" s="21" t="s">
        <v>251</v>
      </c>
      <c r="C35" s="22" t="s">
        <v>284</v>
      </c>
      <c r="D35" s="22" t="s">
        <v>285</v>
      </c>
      <c r="E35" s="23" t="s">
        <v>3</v>
      </c>
      <c r="F35" s="39" t="s">
        <v>194</v>
      </c>
      <c r="G35" s="22">
        <v>10</v>
      </c>
      <c r="H35" s="29"/>
      <c r="I35" s="29"/>
      <c r="J35" s="29"/>
      <c r="K35" s="29"/>
      <c r="L35" s="51">
        <f t="shared" si="4"/>
        <v>0</v>
      </c>
      <c r="M35" s="51">
        <f t="shared" si="8"/>
        <v>0</v>
      </c>
      <c r="N35" s="22" t="s">
        <v>286</v>
      </c>
    </row>
    <row r="36" spans="2:14" ht="60">
      <c r="B36" s="21" t="s">
        <v>251</v>
      </c>
      <c r="C36" s="22" t="s">
        <v>287</v>
      </c>
      <c r="D36" s="22" t="s">
        <v>288</v>
      </c>
      <c r="E36" s="23" t="s">
        <v>3</v>
      </c>
      <c r="F36" s="39" t="s">
        <v>194</v>
      </c>
      <c r="G36" s="22">
        <v>10</v>
      </c>
      <c r="H36" s="29"/>
      <c r="I36" s="29"/>
      <c r="J36" s="29"/>
      <c r="K36" s="29"/>
      <c r="L36" s="51">
        <f t="shared" si="4"/>
        <v>0</v>
      </c>
      <c r="M36" s="51">
        <f t="shared" si="8"/>
        <v>0</v>
      </c>
      <c r="N36" s="22" t="s">
        <v>289</v>
      </c>
    </row>
    <row r="37" spans="2:14" ht="120">
      <c r="B37" s="21" t="s">
        <v>251</v>
      </c>
      <c r="C37" s="22" t="s">
        <v>290</v>
      </c>
      <c r="D37" s="22" t="s">
        <v>291</v>
      </c>
      <c r="E37" s="23" t="s">
        <v>3</v>
      </c>
      <c r="F37" s="39" t="s">
        <v>194</v>
      </c>
      <c r="G37" s="22">
        <v>14</v>
      </c>
      <c r="H37" s="29"/>
      <c r="I37" s="29"/>
      <c r="J37" s="29"/>
      <c r="K37" s="29"/>
      <c r="L37" s="51">
        <f t="shared" si="4"/>
        <v>0</v>
      </c>
      <c r="M37" s="51">
        <f t="shared" si="8"/>
        <v>0</v>
      </c>
      <c r="N37" s="22" t="s">
        <v>292</v>
      </c>
    </row>
    <row r="38" spans="2:14" ht="60">
      <c r="B38" s="21" t="s">
        <v>75</v>
      </c>
      <c r="C38" s="22" t="s">
        <v>277</v>
      </c>
      <c r="D38" s="22" t="s">
        <v>282</v>
      </c>
      <c r="E38" s="23" t="s">
        <v>3</v>
      </c>
      <c r="F38" s="39" t="s">
        <v>194</v>
      </c>
      <c r="G38" s="22">
        <v>2</v>
      </c>
      <c r="H38" s="29"/>
      <c r="I38" s="29"/>
      <c r="J38" s="29"/>
      <c r="K38" s="29"/>
      <c r="L38" s="51">
        <f>IF(C38&lt;&gt;"",(H38*Nombre_personnes)+(I38*Nombre_personnes)+K38,"")</f>
        <v>0</v>
      </c>
      <c r="M38" s="51">
        <f>IF(L38&lt;&gt;"",L38/Nombre_personnes,"")</f>
        <v>0</v>
      </c>
      <c r="N38" s="22" t="s">
        <v>281</v>
      </c>
    </row>
    <row r="39" spans="2:14" ht="105">
      <c r="B39" s="21" t="s">
        <v>75</v>
      </c>
      <c r="C39" s="22" t="s">
        <v>278</v>
      </c>
      <c r="D39" s="22" t="s">
        <v>280</v>
      </c>
      <c r="E39" s="23" t="s">
        <v>3</v>
      </c>
      <c r="F39" s="39" t="s">
        <v>194</v>
      </c>
      <c r="G39" s="22">
        <v>8</v>
      </c>
      <c r="H39" s="29"/>
      <c r="I39" s="29"/>
      <c r="J39" s="29"/>
      <c r="K39" s="29"/>
      <c r="L39" s="51">
        <f>IF(C39&lt;&gt;"",(H39*Nombre_personnes)+(I39*Nombre_personnes)+K39,"")</f>
        <v>0</v>
      </c>
      <c r="M39" s="51">
        <f>IF(L39&lt;&gt;"",L39/Nombre_personnes,"")</f>
        <v>0</v>
      </c>
      <c r="N39" s="22" t="s">
        <v>279</v>
      </c>
    </row>
    <row r="40" spans="2:14" ht="90">
      <c r="B40" s="21" t="s">
        <v>274</v>
      </c>
      <c r="C40" s="22" t="s">
        <v>275</v>
      </c>
      <c r="D40" s="22" t="s">
        <v>276</v>
      </c>
      <c r="E40" s="23" t="s">
        <v>3</v>
      </c>
      <c r="F40" s="39" t="s">
        <v>194</v>
      </c>
      <c r="G40" s="22">
        <v>8</v>
      </c>
      <c r="H40" s="29">
        <v>15</v>
      </c>
      <c r="I40" s="29"/>
      <c r="J40" s="29"/>
      <c r="K40" s="29"/>
      <c r="L40" s="51">
        <f>IF(C40&lt;&gt;"",(H40*Nombre_personnes)+(I40*Nombre_personnes)+K40,"")</f>
        <v>120</v>
      </c>
      <c r="M40" s="51">
        <f>IF(L40&lt;&gt;"",L40/Nombre_personnes,"")</f>
        <v>15</v>
      </c>
      <c r="N40" s="22" t="s">
        <v>283</v>
      </c>
    </row>
    <row r="41" spans="2:14">
      <c r="B41" s="21"/>
      <c r="C41" s="22"/>
      <c r="D41" s="52"/>
      <c r="E41" s="23"/>
      <c r="F41" s="39"/>
      <c r="G41" s="22"/>
      <c r="H41" s="29"/>
      <c r="I41" s="29"/>
      <c r="J41" s="29"/>
      <c r="K41" s="29"/>
      <c r="L41" s="51" t="str">
        <f t="shared" ref="L41:L71" si="11">IF(C41&lt;&gt;"",(H41*Nombre_personnes)+(I41*Nombre_personnes)+K41,"")</f>
        <v/>
      </c>
      <c r="M41" s="51" t="str">
        <f t="shared" ref="M41:M62" si="12">IF(L41&lt;&gt;"",L41/Nombre_personnes,"")</f>
        <v/>
      </c>
      <c r="N41" s="22"/>
    </row>
    <row r="42" spans="2:14">
      <c r="B42" s="21"/>
      <c r="C42" s="22"/>
      <c r="D42" s="22"/>
      <c r="E42" s="23"/>
      <c r="F42" s="39"/>
      <c r="G42" s="22"/>
      <c r="H42" s="29"/>
      <c r="I42" s="29"/>
      <c r="J42" s="29"/>
      <c r="K42" s="29"/>
      <c r="L42" s="51" t="str">
        <f t="shared" si="11"/>
        <v/>
      </c>
      <c r="M42" s="51" t="str">
        <f t="shared" si="12"/>
        <v/>
      </c>
      <c r="N42" s="22"/>
    </row>
    <row r="43" spans="2:14">
      <c r="B43" s="21"/>
      <c r="C43" s="22"/>
      <c r="D43" s="22"/>
      <c r="E43" s="22"/>
      <c r="F43" s="53"/>
      <c r="G43" s="22"/>
      <c r="H43" s="29"/>
      <c r="I43" s="29"/>
      <c r="J43" s="29"/>
      <c r="K43" s="29"/>
      <c r="L43" s="51" t="str">
        <f t="shared" si="11"/>
        <v/>
      </c>
      <c r="M43" s="51" t="str">
        <f t="shared" si="12"/>
        <v/>
      </c>
      <c r="N43" s="22"/>
    </row>
    <row r="44" spans="2:14" ht="60">
      <c r="B44" s="21"/>
      <c r="C44" s="22" t="s">
        <v>124</v>
      </c>
      <c r="D44" s="22"/>
      <c r="E44" s="23" t="s">
        <v>123</v>
      </c>
      <c r="F44" s="39"/>
      <c r="G44" s="22"/>
      <c r="H44" s="29"/>
      <c r="I44" s="29"/>
      <c r="J44" s="29"/>
      <c r="K44" s="29"/>
      <c r="L44" s="51">
        <f t="shared" si="11"/>
        <v>0</v>
      </c>
      <c r="M44" s="51">
        <f t="shared" si="12"/>
        <v>0</v>
      </c>
      <c r="N44" s="22"/>
    </row>
    <row r="45" spans="2:14" ht="60">
      <c r="B45" s="21"/>
      <c r="C45" s="22" t="s">
        <v>182</v>
      </c>
      <c r="D45" s="22"/>
      <c r="E45" s="23" t="s">
        <v>123</v>
      </c>
      <c r="F45" s="39"/>
      <c r="G45" s="22"/>
      <c r="H45" s="29"/>
      <c r="I45" s="29"/>
      <c r="J45" s="29"/>
      <c r="K45" s="29"/>
      <c r="L45" s="51">
        <f>IF(C45&lt;&gt;"",(H45*Nombre_personnes)+(I45*Nombre_personnes)+K45,"")</f>
        <v>0</v>
      </c>
      <c r="M45" s="51">
        <f>IF(L45&lt;&gt;"",L45/Nombre_personnes,"")</f>
        <v>0</v>
      </c>
      <c r="N45" s="22"/>
    </row>
    <row r="46" spans="2:14">
      <c r="B46" s="21"/>
      <c r="C46" s="22"/>
      <c r="D46" s="22"/>
      <c r="E46" s="23"/>
      <c r="F46" s="39"/>
      <c r="G46" s="22"/>
      <c r="H46" s="29"/>
      <c r="I46" s="29"/>
      <c r="J46" s="29"/>
      <c r="K46" s="29"/>
      <c r="L46" s="51" t="str">
        <f t="shared" si="11"/>
        <v/>
      </c>
      <c r="M46" s="51" t="str">
        <f t="shared" si="12"/>
        <v/>
      </c>
      <c r="N46" s="22"/>
    </row>
    <row r="47" spans="2:14">
      <c r="B47" s="21"/>
      <c r="C47" s="22"/>
      <c r="D47" s="22"/>
      <c r="E47" s="23"/>
      <c r="F47" s="39"/>
      <c r="G47" s="22"/>
      <c r="H47" s="29"/>
      <c r="I47" s="29"/>
      <c r="J47" s="29"/>
      <c r="K47" s="29"/>
      <c r="L47" s="51" t="str">
        <f t="shared" si="11"/>
        <v/>
      </c>
      <c r="M47" s="51" t="str">
        <f t="shared" si="12"/>
        <v/>
      </c>
      <c r="N47" s="22"/>
    </row>
    <row r="48" spans="2:14">
      <c r="B48" s="21"/>
      <c r="C48" s="22"/>
      <c r="D48" s="22"/>
      <c r="E48" s="23"/>
      <c r="F48" s="39"/>
      <c r="G48" s="22"/>
      <c r="H48" s="29"/>
      <c r="I48" s="29"/>
      <c r="J48" s="29"/>
      <c r="K48" s="29"/>
      <c r="L48" s="51" t="str">
        <f t="shared" si="11"/>
        <v/>
      </c>
      <c r="M48" s="51" t="str">
        <f t="shared" si="12"/>
        <v/>
      </c>
      <c r="N48" s="22"/>
    </row>
    <row r="49" spans="2:14">
      <c r="B49" s="21"/>
      <c r="C49" s="22"/>
      <c r="D49" s="22"/>
      <c r="E49" s="23"/>
      <c r="F49" s="39"/>
      <c r="G49" s="22"/>
      <c r="H49" s="29"/>
      <c r="I49" s="29"/>
      <c r="J49" s="29"/>
      <c r="K49" s="29"/>
      <c r="L49" s="51" t="str">
        <f t="shared" si="11"/>
        <v/>
      </c>
      <c r="M49" s="51" t="str">
        <f t="shared" si="12"/>
        <v/>
      </c>
      <c r="N49" s="22"/>
    </row>
    <row r="50" spans="2:14">
      <c r="B50" s="21"/>
      <c r="C50" s="22"/>
      <c r="D50" s="22"/>
      <c r="E50" s="23"/>
      <c r="F50" s="39"/>
      <c r="G50" s="22"/>
      <c r="H50" s="29"/>
      <c r="I50" s="29"/>
      <c r="J50" s="29"/>
      <c r="K50" s="29"/>
      <c r="L50" s="51" t="str">
        <f t="shared" si="11"/>
        <v/>
      </c>
      <c r="M50" s="51" t="str">
        <f t="shared" si="12"/>
        <v/>
      </c>
      <c r="N50" s="22"/>
    </row>
    <row r="51" spans="2:14">
      <c r="B51" s="21"/>
      <c r="C51" s="22"/>
      <c r="D51" s="22"/>
      <c r="E51" s="23"/>
      <c r="F51" s="39"/>
      <c r="G51" s="22"/>
      <c r="H51" s="29"/>
      <c r="I51" s="29"/>
      <c r="J51" s="29"/>
      <c r="K51" s="29"/>
      <c r="L51" s="51" t="str">
        <f t="shared" si="11"/>
        <v/>
      </c>
      <c r="M51" s="51" t="str">
        <f t="shared" si="12"/>
        <v/>
      </c>
      <c r="N51" s="22"/>
    </row>
    <row r="52" spans="2:14">
      <c r="B52" s="21"/>
      <c r="C52" s="22"/>
      <c r="D52" s="22"/>
      <c r="E52" s="22"/>
      <c r="F52" s="53"/>
      <c r="G52" s="22"/>
      <c r="H52" s="29"/>
      <c r="I52" s="29"/>
      <c r="J52" s="29"/>
      <c r="K52" s="29"/>
      <c r="L52" s="51" t="str">
        <f t="shared" si="11"/>
        <v/>
      </c>
      <c r="M52" s="51" t="str">
        <f t="shared" si="12"/>
        <v/>
      </c>
      <c r="N52" s="22"/>
    </row>
    <row r="53" spans="2:14">
      <c r="B53" s="21"/>
      <c r="C53" s="22"/>
      <c r="D53" s="22"/>
      <c r="E53" s="23"/>
      <c r="F53" s="39"/>
      <c r="G53" s="22"/>
      <c r="H53" s="29"/>
      <c r="I53" s="29"/>
      <c r="J53" s="29"/>
      <c r="K53" s="29"/>
      <c r="L53" s="51" t="str">
        <f t="shared" si="11"/>
        <v/>
      </c>
      <c r="M53" s="51" t="str">
        <f t="shared" si="12"/>
        <v/>
      </c>
      <c r="N53" s="22"/>
    </row>
    <row r="54" spans="2:14">
      <c r="B54" s="21"/>
      <c r="C54" s="22"/>
      <c r="D54" s="22"/>
      <c r="E54" s="23"/>
      <c r="F54" s="39"/>
      <c r="G54" s="22"/>
      <c r="H54" s="29"/>
      <c r="I54" s="29"/>
      <c r="J54" s="29"/>
      <c r="K54" s="29"/>
      <c r="L54" s="51" t="str">
        <f t="shared" si="11"/>
        <v/>
      </c>
      <c r="M54" s="51" t="str">
        <f t="shared" si="12"/>
        <v/>
      </c>
      <c r="N54" s="22"/>
    </row>
    <row r="55" spans="2:14">
      <c r="B55" s="21"/>
      <c r="C55" s="22"/>
      <c r="D55" s="22"/>
      <c r="E55" s="23"/>
      <c r="F55" s="39"/>
      <c r="G55" s="22"/>
      <c r="H55" s="29"/>
      <c r="I55" s="29"/>
      <c r="J55" s="29"/>
      <c r="K55" s="29"/>
      <c r="L55" s="51" t="str">
        <f t="shared" si="11"/>
        <v/>
      </c>
      <c r="M55" s="51" t="str">
        <f t="shared" si="12"/>
        <v/>
      </c>
      <c r="N55" s="22"/>
    </row>
    <row r="56" spans="2:14">
      <c r="B56" s="21"/>
      <c r="C56" s="22"/>
      <c r="D56" s="22"/>
      <c r="E56" s="23"/>
      <c r="F56" s="39"/>
      <c r="G56" s="22"/>
      <c r="H56" s="29"/>
      <c r="I56" s="29"/>
      <c r="J56" s="29"/>
      <c r="K56" s="29"/>
      <c r="L56" s="51" t="str">
        <f t="shared" si="11"/>
        <v/>
      </c>
      <c r="M56" s="51" t="str">
        <f t="shared" si="12"/>
        <v/>
      </c>
      <c r="N56" s="22"/>
    </row>
    <row r="57" spans="2:14">
      <c r="B57" s="21"/>
      <c r="C57" s="22"/>
      <c r="D57" s="22"/>
      <c r="E57" s="23"/>
      <c r="F57" s="39"/>
      <c r="G57" s="22"/>
      <c r="H57" s="29"/>
      <c r="I57" s="29"/>
      <c r="J57" s="29"/>
      <c r="K57" s="29"/>
      <c r="L57" s="51" t="str">
        <f t="shared" si="11"/>
        <v/>
      </c>
      <c r="M57" s="51" t="str">
        <f t="shared" si="12"/>
        <v/>
      </c>
      <c r="N57" s="22"/>
    </row>
    <row r="58" spans="2:14">
      <c r="B58" s="21"/>
      <c r="C58" s="22"/>
      <c r="D58" s="22"/>
      <c r="E58" s="23"/>
      <c r="F58" s="39"/>
      <c r="G58" s="22"/>
      <c r="H58" s="29"/>
      <c r="I58" s="29"/>
      <c r="J58" s="29"/>
      <c r="K58" s="29"/>
      <c r="L58" s="51" t="str">
        <f t="shared" si="11"/>
        <v/>
      </c>
      <c r="M58" s="51" t="str">
        <f t="shared" si="12"/>
        <v/>
      </c>
      <c r="N58" s="22"/>
    </row>
    <row r="59" spans="2:14">
      <c r="B59" s="21"/>
      <c r="C59" s="22"/>
      <c r="D59" s="22"/>
      <c r="E59" s="23"/>
      <c r="F59" s="39"/>
      <c r="G59" s="22"/>
      <c r="H59" s="29"/>
      <c r="I59" s="29"/>
      <c r="J59" s="29"/>
      <c r="K59" s="29"/>
      <c r="L59" s="51" t="str">
        <f t="shared" si="11"/>
        <v/>
      </c>
      <c r="M59" s="51" t="str">
        <f t="shared" si="12"/>
        <v/>
      </c>
      <c r="N59" s="22"/>
    </row>
    <row r="60" spans="2:14">
      <c r="B60" s="21"/>
      <c r="C60" s="22"/>
      <c r="D60" s="22"/>
      <c r="E60" s="23"/>
      <c r="F60" s="39"/>
      <c r="G60" s="22"/>
      <c r="H60" s="29"/>
      <c r="I60" s="29"/>
      <c r="J60" s="29"/>
      <c r="K60" s="29"/>
      <c r="L60" s="51" t="str">
        <f t="shared" si="11"/>
        <v/>
      </c>
      <c r="M60" s="51" t="str">
        <f t="shared" si="12"/>
        <v/>
      </c>
      <c r="N60" s="22"/>
    </row>
    <row r="61" spans="2:14">
      <c r="B61" s="21"/>
      <c r="C61" s="22"/>
      <c r="D61" s="22"/>
      <c r="E61" s="23"/>
      <c r="F61" s="39"/>
      <c r="G61" s="22"/>
      <c r="H61" s="29"/>
      <c r="I61" s="29"/>
      <c r="J61" s="29"/>
      <c r="K61" s="29"/>
      <c r="L61" s="51" t="str">
        <f t="shared" si="11"/>
        <v/>
      </c>
      <c r="M61" s="51" t="str">
        <f t="shared" si="12"/>
        <v/>
      </c>
      <c r="N61" s="22"/>
    </row>
    <row r="62" spans="2:14">
      <c r="B62" s="21"/>
      <c r="C62" s="22"/>
      <c r="D62" s="22"/>
      <c r="E62" s="23"/>
      <c r="F62" s="39"/>
      <c r="G62" s="22"/>
      <c r="H62" s="29"/>
      <c r="I62" s="29"/>
      <c r="J62" s="29"/>
      <c r="K62" s="29"/>
      <c r="L62" s="51" t="str">
        <f t="shared" si="11"/>
        <v/>
      </c>
      <c r="M62" s="51" t="str">
        <f t="shared" si="12"/>
        <v/>
      </c>
      <c r="N62" s="22"/>
    </row>
    <row r="63" spans="2:14">
      <c r="B63" s="21"/>
      <c r="C63" s="22"/>
      <c r="D63" s="22"/>
      <c r="E63" s="23"/>
      <c r="F63" s="39"/>
      <c r="G63" s="22"/>
      <c r="H63" s="29"/>
      <c r="I63" s="29"/>
      <c r="J63" s="29"/>
      <c r="K63" s="29"/>
      <c r="L63" s="51" t="str">
        <f t="shared" si="11"/>
        <v/>
      </c>
      <c r="M63" s="51" t="str">
        <f t="shared" ref="M63:M74" si="13">IF(L63&lt;&gt;"",L63/Nombre_personnes,"")</f>
        <v/>
      </c>
      <c r="N63" s="22"/>
    </row>
    <row r="64" spans="2:14">
      <c r="B64" s="21"/>
      <c r="C64" s="22"/>
      <c r="D64" s="22"/>
      <c r="E64" s="23"/>
      <c r="F64" s="39"/>
      <c r="G64" s="22"/>
      <c r="H64" s="29"/>
      <c r="I64" s="29"/>
      <c r="J64" s="29"/>
      <c r="K64" s="29"/>
      <c r="L64" s="51" t="str">
        <f t="shared" si="11"/>
        <v/>
      </c>
      <c r="M64" s="51" t="str">
        <f t="shared" si="13"/>
        <v/>
      </c>
      <c r="N64" s="22"/>
    </row>
    <row r="65" spans="2:14">
      <c r="B65" s="21"/>
      <c r="C65" s="22"/>
      <c r="D65" s="22"/>
      <c r="E65" s="23"/>
      <c r="F65" s="39"/>
      <c r="G65" s="22"/>
      <c r="H65" s="29"/>
      <c r="I65" s="29"/>
      <c r="J65" s="29"/>
      <c r="K65" s="29"/>
      <c r="L65" s="51" t="str">
        <f t="shared" si="11"/>
        <v/>
      </c>
      <c r="M65" s="51" t="str">
        <f t="shared" si="13"/>
        <v/>
      </c>
      <c r="N65" s="22"/>
    </row>
    <row r="66" spans="2:14">
      <c r="B66" s="21"/>
      <c r="C66" s="22"/>
      <c r="D66" s="22"/>
      <c r="E66" s="23"/>
      <c r="F66" s="39"/>
      <c r="G66" s="22"/>
      <c r="H66" s="29"/>
      <c r="I66" s="29"/>
      <c r="J66" s="29"/>
      <c r="K66" s="29"/>
      <c r="L66" s="51" t="str">
        <f t="shared" si="11"/>
        <v/>
      </c>
      <c r="M66" s="51" t="str">
        <f t="shared" si="13"/>
        <v/>
      </c>
      <c r="N66" s="22"/>
    </row>
    <row r="67" spans="2:14">
      <c r="B67" s="21"/>
      <c r="C67" s="22"/>
      <c r="D67" s="22"/>
      <c r="E67" s="23"/>
      <c r="F67" s="39"/>
      <c r="G67" s="22"/>
      <c r="H67" s="29"/>
      <c r="I67" s="29"/>
      <c r="J67" s="29"/>
      <c r="K67" s="29"/>
      <c r="L67" s="51" t="str">
        <f t="shared" si="11"/>
        <v/>
      </c>
      <c r="M67" s="51" t="str">
        <f t="shared" si="13"/>
        <v/>
      </c>
      <c r="N67" s="22"/>
    </row>
    <row r="68" spans="2:14">
      <c r="B68" s="21"/>
      <c r="C68" s="22"/>
      <c r="D68" s="22"/>
      <c r="E68" s="23"/>
      <c r="F68" s="39"/>
      <c r="G68" s="22"/>
      <c r="H68" s="29"/>
      <c r="I68" s="29"/>
      <c r="J68" s="29"/>
      <c r="K68" s="29"/>
      <c r="L68" s="51" t="str">
        <f t="shared" si="11"/>
        <v/>
      </c>
      <c r="M68" s="51" t="str">
        <f t="shared" si="13"/>
        <v/>
      </c>
      <c r="N68" s="22"/>
    </row>
    <row r="69" spans="2:14">
      <c r="B69" s="21"/>
      <c r="C69" s="22"/>
      <c r="D69" s="22"/>
      <c r="E69" s="23"/>
      <c r="F69" s="39"/>
      <c r="G69" s="22"/>
      <c r="H69" s="29"/>
      <c r="I69" s="29"/>
      <c r="J69" s="29"/>
      <c r="K69" s="29"/>
      <c r="L69" s="51" t="str">
        <f t="shared" si="11"/>
        <v/>
      </c>
      <c r="M69" s="51" t="str">
        <f t="shared" si="13"/>
        <v/>
      </c>
      <c r="N69" s="22"/>
    </row>
    <row r="70" spans="2:14">
      <c r="B70" s="21"/>
      <c r="C70" s="22"/>
      <c r="D70" s="22"/>
      <c r="E70" s="22"/>
      <c r="F70" s="53"/>
      <c r="G70" s="22"/>
      <c r="H70" s="29"/>
      <c r="I70" s="29"/>
      <c r="J70" s="29"/>
      <c r="K70" s="29"/>
      <c r="L70" s="51" t="str">
        <f t="shared" si="11"/>
        <v/>
      </c>
      <c r="M70" s="51" t="str">
        <f t="shared" si="13"/>
        <v/>
      </c>
      <c r="N70" s="22"/>
    </row>
    <row r="71" spans="2:14">
      <c r="B71" s="21"/>
      <c r="C71" s="22"/>
      <c r="D71" s="22"/>
      <c r="E71" s="23"/>
      <c r="F71" s="39"/>
      <c r="G71" s="22"/>
      <c r="H71" s="29"/>
      <c r="I71" s="29"/>
      <c r="J71" s="29"/>
      <c r="K71" s="29"/>
      <c r="L71" s="51" t="str">
        <f t="shared" si="11"/>
        <v/>
      </c>
      <c r="M71" s="51" t="str">
        <f t="shared" si="13"/>
        <v/>
      </c>
      <c r="N71" s="22"/>
    </row>
    <row r="72" spans="2:14">
      <c r="B72" s="21"/>
      <c r="C72" s="22"/>
      <c r="D72" s="22"/>
      <c r="E72" s="23"/>
      <c r="F72" s="39"/>
      <c r="G72" s="22"/>
      <c r="H72" s="29"/>
      <c r="I72" s="29"/>
      <c r="J72" s="29"/>
      <c r="K72" s="29"/>
      <c r="L72" s="51" t="str">
        <f t="shared" ref="L72:L74" si="14">IF(C72&lt;&gt;"",(H72*Nombre_personnes)+(I72*Nombre_personnes)+K72,"")</f>
        <v/>
      </c>
      <c r="M72" s="51" t="str">
        <f t="shared" si="13"/>
        <v/>
      </c>
      <c r="N72" s="22"/>
    </row>
    <row r="73" spans="2:14">
      <c r="B73" s="21"/>
      <c r="C73" s="22"/>
      <c r="D73" s="22"/>
      <c r="E73" s="23"/>
      <c r="F73" s="39"/>
      <c r="G73" s="22"/>
      <c r="H73" s="29"/>
      <c r="I73" s="29"/>
      <c r="J73" s="29"/>
      <c r="K73" s="29"/>
      <c r="L73" s="51" t="str">
        <f t="shared" si="14"/>
        <v/>
      </c>
      <c r="M73" s="51" t="str">
        <f t="shared" si="13"/>
        <v/>
      </c>
      <c r="N73" s="22"/>
    </row>
    <row r="74" spans="2:14">
      <c r="B74" s="54"/>
      <c r="C74" s="55"/>
      <c r="D74" s="55"/>
      <c r="E74" s="56"/>
      <c r="F74" s="57"/>
      <c r="G74" s="55"/>
      <c r="H74" s="58"/>
      <c r="I74" s="58"/>
      <c r="J74" s="58"/>
      <c r="K74" s="58"/>
      <c r="L74" s="51" t="str">
        <f t="shared" si="14"/>
        <v/>
      </c>
      <c r="M74" s="51" t="str">
        <f t="shared" si="13"/>
        <v/>
      </c>
      <c r="N74" s="55"/>
    </row>
  </sheetData>
  <hyperlinks>
    <hyperlink ref="E45" r:id="rId1"/>
    <hyperlink ref="E18" r:id="rId2"/>
    <hyperlink ref="E16" r:id="rId3"/>
    <hyperlink ref="E14" r:id="rId4"/>
    <hyperlink ref="E12" r:id="rId5"/>
    <hyperlink ref="E11" r:id="rId6"/>
    <hyperlink ref="E8" r:id="rId7"/>
    <hyperlink ref="E10" r:id="rId8"/>
    <hyperlink ref="E13" r:id="rId9"/>
    <hyperlink ref="E23" r:id="rId10"/>
    <hyperlink ref="E24" r:id="rId11"/>
    <hyperlink ref="E26" r:id="rId12"/>
    <hyperlink ref="E27" r:id="rId13"/>
    <hyperlink ref="E34" r:id="rId14"/>
    <hyperlink ref="E29" r:id="rId15"/>
    <hyperlink ref="E30" r:id="rId16"/>
    <hyperlink ref="E31" r:id="rId17"/>
    <hyperlink ref="E32" r:id="rId18"/>
    <hyperlink ref="E19" r:id="rId19"/>
    <hyperlink ref="C21" r:id="rId20" location=".WVJOvEZ8H-w"/>
    <hyperlink ref="E40" r:id="rId21"/>
    <hyperlink ref="E39" r:id="rId22"/>
    <hyperlink ref="E38" r:id="rId23"/>
    <hyperlink ref="E35" r:id="rId24"/>
    <hyperlink ref="E36" r:id="rId25"/>
    <hyperlink ref="E37" r:id="rId26"/>
    <hyperlink ref="E3" r:id="rId27"/>
    <hyperlink ref="E4" r:id="rId28"/>
    <hyperlink ref="E15" r:id="rId29"/>
    <hyperlink ref="E17" r:id="rId30"/>
    <hyperlink ref="E5" r:id="rId31"/>
  </hyperlinks>
  <pageMargins left="0.23622047244094491" right="0.23622047244094491" top="0.74803149606299213" bottom="0.74803149606299213" header="0.31496062992125984" footer="0.31496062992125984"/>
  <pageSetup paperSize="9" scale="64" fitToHeight="4" orientation="landscape" horizontalDpi="4294967293" r:id="rId32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workbookViewId="0">
      <selection activeCell="C2" sqref="C2"/>
    </sheetView>
  </sheetViews>
  <sheetFormatPr baseColWidth="10" defaultColWidth="11.42578125" defaultRowHeight="15"/>
  <cols>
    <col min="1" max="1" width="11.42578125" style="3"/>
    <col min="2" max="2" width="19.140625" style="3" customWidth="1"/>
    <col min="3" max="3" width="81.7109375" style="3" customWidth="1"/>
    <col min="4" max="16384" width="11.42578125" style="3"/>
  </cols>
  <sheetData>
    <row r="1" spans="1:5">
      <c r="A1" s="61" t="s">
        <v>310</v>
      </c>
    </row>
    <row r="2" spans="1:5">
      <c r="A2" s="61"/>
      <c r="B2" s="3" t="s">
        <v>223</v>
      </c>
      <c r="C2" s="3" t="s">
        <v>314</v>
      </c>
      <c r="D2" s="3" t="s">
        <v>324</v>
      </c>
    </row>
    <row r="3" spans="1:5">
      <c r="B3" s="45" t="s">
        <v>212</v>
      </c>
      <c r="C3" s="1" t="s">
        <v>325</v>
      </c>
      <c r="D3" s="3" t="s">
        <v>313</v>
      </c>
    </row>
    <row r="4" spans="1:5">
      <c r="B4" s="45" t="s">
        <v>212</v>
      </c>
      <c r="C4" s="1" t="s">
        <v>335</v>
      </c>
      <c r="D4" s="59" t="s">
        <v>336</v>
      </c>
    </row>
    <row r="5" spans="1:5">
      <c r="B5" s="3" t="s">
        <v>159</v>
      </c>
      <c r="C5" s="3" t="s">
        <v>158</v>
      </c>
      <c r="D5" s="60" t="s">
        <v>307</v>
      </c>
      <c r="E5" s="59"/>
    </row>
    <row r="6" spans="1:5">
      <c r="B6" s="3" t="s">
        <v>157</v>
      </c>
      <c r="C6" s="3" t="s">
        <v>156</v>
      </c>
      <c r="D6" s="60" t="s">
        <v>326</v>
      </c>
      <c r="E6" s="59"/>
    </row>
    <row r="7" spans="1:5">
      <c r="B7" s="3" t="s">
        <v>155</v>
      </c>
      <c r="C7" s="3" t="s">
        <v>154</v>
      </c>
      <c r="D7" s="60"/>
      <c r="E7" s="59"/>
    </row>
    <row r="8" spans="1:5">
      <c r="B8" s="3" t="s">
        <v>140</v>
      </c>
      <c r="C8" s="3" t="s">
        <v>141</v>
      </c>
      <c r="D8" s="60"/>
    </row>
    <row r="9" spans="1:5">
      <c r="B9" s="3" t="s">
        <v>343</v>
      </c>
      <c r="C9" s="3" t="s">
        <v>342</v>
      </c>
      <c r="D9" s="60"/>
    </row>
    <row r="10" spans="1:5">
      <c r="B10" s="3" t="s">
        <v>306</v>
      </c>
      <c r="C10" s="3" t="s">
        <v>69</v>
      </c>
      <c r="E10" s="59"/>
    </row>
    <row r="11" spans="1:5">
      <c r="B11" s="3" t="s">
        <v>35</v>
      </c>
      <c r="C11" s="3" t="s">
        <v>305</v>
      </c>
      <c r="E11" s="59"/>
    </row>
    <row r="12" spans="1:5">
      <c r="B12" s="3" t="s">
        <v>68</v>
      </c>
      <c r="C12" s="3" t="s">
        <v>67</v>
      </c>
      <c r="D12" s="60"/>
      <c r="E12" s="59"/>
    </row>
    <row r="13" spans="1:5">
      <c r="B13" s="3" t="s">
        <v>65</v>
      </c>
      <c r="C13" s="34" t="s">
        <v>308</v>
      </c>
      <c r="D13" s="3" t="s">
        <v>66</v>
      </c>
      <c r="E13" s="59"/>
    </row>
    <row r="14" spans="1:5">
      <c r="B14" s="3" t="s">
        <v>75</v>
      </c>
      <c r="D14" s="60"/>
    </row>
    <row r="15" spans="1:5">
      <c r="D15" s="60"/>
      <c r="E15" s="59"/>
    </row>
    <row r="16" spans="1:5">
      <c r="A16" s="61" t="s">
        <v>309</v>
      </c>
      <c r="D16" s="60"/>
      <c r="E16" s="59"/>
    </row>
    <row r="17" spans="2:5" ht="105">
      <c r="B17" s="45" t="s">
        <v>212</v>
      </c>
      <c r="C17" s="1" t="s">
        <v>312</v>
      </c>
      <c r="D17" s="59" t="s">
        <v>311</v>
      </c>
      <c r="E17" s="59"/>
    </row>
    <row r="18" spans="2:5" ht="17.25">
      <c r="B18" s="3" t="s">
        <v>75</v>
      </c>
      <c r="C18" s="34" t="s">
        <v>76</v>
      </c>
      <c r="D18" s="3" t="s">
        <v>77</v>
      </c>
    </row>
    <row r="19" spans="2:5">
      <c r="B19" s="3" t="s">
        <v>80</v>
      </c>
      <c r="C19" s="3" t="s">
        <v>79</v>
      </c>
      <c r="D19" s="3" t="s">
        <v>78</v>
      </c>
    </row>
    <row r="20" spans="2:5">
      <c r="B20" s="3" t="s">
        <v>89</v>
      </c>
      <c r="C20" s="3" t="s">
        <v>91</v>
      </c>
      <c r="D20" s="3" t="s">
        <v>90</v>
      </c>
      <c r="E20" s="59"/>
    </row>
    <row r="21" spans="2:5">
      <c r="C21" s="3" t="s">
        <v>101</v>
      </c>
      <c r="E21" s="59"/>
    </row>
    <row r="22" spans="2:5">
      <c r="B22" s="3" t="s">
        <v>103</v>
      </c>
      <c r="C22" s="3" t="s">
        <v>102</v>
      </c>
      <c r="E22" s="59"/>
    </row>
    <row r="23" spans="2:5">
      <c r="E23" s="59"/>
    </row>
    <row r="24" spans="2:5">
      <c r="E24" s="59"/>
    </row>
    <row r="25" spans="2:5">
      <c r="E25" s="59"/>
    </row>
  </sheetData>
  <hyperlinks>
    <hyperlink ref="D17" r:id="rId1"/>
  </hyperlinks>
  <pageMargins left="0.7" right="0.7" top="0.75" bottom="0.75" header="0.3" footer="0.3"/>
  <pageSetup paperSize="9" orientation="portrait" horizontalDpi="4294967293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3" sqref="C3"/>
    </sheetView>
  </sheetViews>
  <sheetFormatPr baseColWidth="10" defaultRowHeight="15"/>
  <sheetData>
    <row r="2" spans="2:3">
      <c r="B2" t="s">
        <v>26</v>
      </c>
      <c r="C2">
        <v>2</v>
      </c>
    </row>
    <row r="3" spans="2:3">
      <c r="B3" t="s">
        <v>27</v>
      </c>
      <c r="C3">
        <v>5</v>
      </c>
    </row>
    <row r="4" spans="2:3">
      <c r="B4" t="s">
        <v>28</v>
      </c>
      <c r="C4">
        <v>1</v>
      </c>
    </row>
    <row r="5" spans="2:3">
      <c r="B5" t="s">
        <v>29</v>
      </c>
      <c r="C5">
        <f>SUM(C2:C4)</f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Parcours</vt:lpstr>
      <vt:lpstr>Camping Lot</vt:lpstr>
      <vt:lpstr>Gites</vt:lpstr>
      <vt:lpstr>Festivals&amp;lieux</vt:lpstr>
      <vt:lpstr>Param</vt:lpstr>
      <vt:lpstr>'Camping Lot'!Impression_des_titres</vt:lpstr>
      <vt:lpstr>Gites!Impression_des_titres</vt:lpstr>
      <vt:lpstr>Nombre_personnes</vt:lpstr>
      <vt:lpstr>'Camping Lot'!Zone_d_impression</vt:lpstr>
      <vt:lpstr>Gites!Zone_d_impression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aauduteau</dc:creator>
  <cp:lastModifiedBy>AUDUTEAU Alain</cp:lastModifiedBy>
  <dcterms:created xsi:type="dcterms:W3CDTF">2016-06-18T13:31:10Z</dcterms:created>
  <dcterms:modified xsi:type="dcterms:W3CDTF">2017-07-05T07:48:19Z</dcterms:modified>
</cp:coreProperties>
</file>